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Supply Summary" sheetId="2" state="visible" r:id="rId4"/>
    <sheet name="Top Prospects" sheetId="3" state="visible" r:id="rId5"/>
    <sheet name="Outreach Wave Plan" sheetId="4" state="visible" r:id="rId6"/>
    <sheet name="Ports &amp; Logistics" sheetId="5" state="visible" r:id="rId7"/>
    <sheet name="Source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<sst xmlns="http://schemas.openxmlformats.org/spreadsheetml/2006/main" count="873" uniqueCount="585">
  <si>
    <t xml:space="preserve">AMERICAS TRADES — SOUTH AMERICA SCRAP TIRE SUPPLY PROSPECT LIST</t>
  </si>
  <si>
    <t xml:space="preserve">Target: 1,000,000 tons scrap-tire supply over 12 months · Prepared April 2026</t>
  </si>
  <si>
    <t xml:space="preserve">Workbook Contents</t>
  </si>
  <si>
    <t xml:space="preserve">Tab</t>
  </si>
  <si>
    <t xml:space="preserve">What it contains</t>
  </si>
  <si>
    <t xml:space="preserve">Supply Summary</t>
  </si>
  <si>
    <t xml:space="preserve">Estimated annual scrap-tire generation by country &amp; stream. Start here.</t>
  </si>
  <si>
    <t xml:space="preserve">Top Prospects</t>
  </si>
  <si>
    <t xml:space="preserve">Ranked Tier-1 prospects: mining operators, contractors, tire OEMs, recyclers, cement co-processors, EPR operators. ~60 rows.</t>
  </si>
  <si>
    <t xml:space="preserve">Mining Operators</t>
  </si>
  <si>
    <t xml:space="preserve">Deep list of mining companies by country with fleet estimates and OTR tire volumes.</t>
  </si>
  <si>
    <t xml:space="preserve">Contractors</t>
  </si>
  <si>
    <t xml:space="preserve">Mining contractors operating haul truck fleets on behalf of mine owners.</t>
  </si>
  <si>
    <t xml:space="preserve">Tire OEMs &amp; Service</t>
  </si>
  <si>
    <t xml:space="preserve">Tire manufacturers and service/retread groups active in region.</t>
  </si>
  <si>
    <t xml:space="preserve">Existing Recyclers</t>
  </si>
  <si>
    <t xml:space="preserve">Competitors or partnership candidates — already processing ELT in region.</t>
  </si>
  <si>
    <t xml:space="preserve">EPR &amp; Regulators</t>
  </si>
  <si>
    <t xml:space="preserve">System operators and environmental agencies that control compliance routes.</t>
  </si>
  <si>
    <t xml:space="preserve">Cement Co-processors</t>
  </si>
  <si>
    <t xml:space="preserve">Cement producers with kilns licensed (or candidate) for tire-derived fuel (TDF).</t>
  </si>
  <si>
    <t xml:space="preserve">Ports &amp; Logistics</t>
  </si>
  <si>
    <t xml:space="preserve">Key export / consolidation ports per country.</t>
  </si>
  <si>
    <t xml:space="preserve">Outreach Wave Plan</t>
  </si>
  <si>
    <t xml:space="preserve">Recommended 4-wave sequence across 12 months with target volume per wave.</t>
  </si>
  <si>
    <t xml:space="preserve">Sources</t>
  </si>
  <si>
    <t xml:space="preserve">Public sources used. All figures are directional — verify at pre-contract stage.</t>
  </si>
  <si>
    <t xml:space="preserve">How to use this workbook</t>
  </si>
  <si>
    <t xml:space="preserve">1</t>
  </si>
  <si>
    <t xml:space="preserve">Review the Supply Summary tab to understand total addressable tonnage and stream mix.</t>
  </si>
  <si>
    <t xml:space="preserve">2</t>
  </si>
  <si>
    <t xml:space="preserve">Work Top Prospects top-down; rows are pre-ranked by Priority Score.</t>
  </si>
  <si>
    <t xml:space="preserve">3</t>
  </si>
  <si>
    <t xml:space="preserve">Use the Outreach Wave Plan to pace activity across 12 months so you do not overload commercial bandwidth.</t>
  </si>
  <si>
    <t xml:space="preserve">4</t>
  </si>
  <si>
    <t xml:space="preserve">All phone/email fields are left blank intentionally — fill them in as your team makes contact. Use Websites column to locate sustainability or procurement contacts.</t>
  </si>
  <si>
    <t xml:space="preserve">5</t>
  </si>
  <si>
    <t xml:space="preserve">Volumes are estimates derived from published fleet sizes, OEM tire specs, and EPR/association data. Pre-contract audit recommended.</t>
  </si>
  <si>
    <t xml:space="preserve">Methodology note</t>
  </si>
  <si>
    <t xml:space="preserve">All volumes in 'tons'</t>
  </si>
  <si>
    <t xml:space="preserve">Refer to metric tons (1,000 kg). OTR tire weights assume Michelin XDR3 / Bridgestone V-Steel class (5,300 kg per 59/80R63 tire).</t>
  </si>
  <si>
    <t xml:space="preserve">Mining OTR estimate</t>
  </si>
  <si>
    <t xml:space="preserve">Fleet size × 6 tires/truck × 0.8 replacement cycles/year × 5.3 t/tire.</t>
  </si>
  <si>
    <t xml:space="preserve">Stream mix</t>
  </si>
  <si>
    <t xml:space="preserve">Mining OTR is a small share of total supply; most tonnage must come from passenger/truck/commercial streams via EPR system operators and cement co-processors.</t>
  </si>
  <si>
    <t xml:space="preserve">Feasibility of 1 Mt</t>
  </si>
  <si>
    <t xml:space="preserve">1,000,000 tons in 12 months equals ~80% of all estimated annual scrap-tire generation in South America. Plan must blend mining OTR + national EPR streams + stockpile recovery (notably Chile's ~500 kt stockpile).</t>
  </si>
  <si>
    <t xml:space="preserve">Estimated Annual Scrap-Tire Supply — South America (metric tons)</t>
  </si>
  <si>
    <t xml:space="preserve">Directional estimates from public data 2022-2026. Mining OTR figures derived from published fleet sizes × tire spec.</t>
  </si>
  <si>
    <t xml:space="preserve">Country</t>
  </si>
  <si>
    <t xml:space="preserve">Priority Tier</t>
  </si>
  <si>
    <t xml:space="preserve">Mining OTR (t/y)</t>
  </si>
  <si>
    <t xml:space="preserve">Passenger + Truck ELT (t/y)</t>
  </si>
  <si>
    <t xml:space="preserve">Existing Stockpile (t)</t>
  </si>
  <si>
    <t xml:space="preserve">Total 12-mo Addressable (t)</t>
  </si>
  <si>
    <t xml:space="preserve">Formal Capture Rate</t>
  </si>
  <si>
    <t xml:space="preserve">Key Notes</t>
  </si>
  <si>
    <t xml:space="preserve">Chile</t>
  </si>
  <si>
    <t xml:space="preserve">Tier 1</t>
  </si>
  <si>
    <t xml:space="preserve">Ley REP tire decree active; 100% OTR recycling target by 2030; Kal Tire + Michelin operational; 500 kt stockpile is a one-shot opportunity.</t>
  </si>
  <si>
    <t xml:space="preserve">Brazil</t>
  </si>
  <si>
    <t xml:space="preserve">Reciclanip captures ~95 Mn tires/year; mature TDF market via Votorantim / CSN / Holcim; OTR growing with Vale autonomous fleet.</t>
  </si>
  <si>
    <t xml:space="preserve">Peru</t>
  </si>
  <si>
    <t xml:space="preserve">DS 024-2021-MINAM Special Regime for used tires; 5 of world's top-10 copper mines; limited domestic recyclers — supply-rich, demand-thin.</t>
  </si>
  <si>
    <t xml:space="preserve">Argentina</t>
  </si>
  <si>
    <t xml:space="preserve">Tier 2</t>
  </si>
  <si>
    <t xml:space="preserve">No federal tire EPR; provincial schemes only. Regomax + Loma Negra / Holcim co-processing. Lithium &amp; copper growth 2025-2030.</t>
  </si>
  <si>
    <t xml:space="preserve">Colombia</t>
  </si>
  <si>
    <t xml:space="preserve">Resolución 1326/2017 active — Rueda Verde program captures ~60%. Cerrejón coal + Cerro Matoso ni drive OTR.</t>
  </si>
  <si>
    <t xml:space="preserve">Ecuador</t>
  </si>
  <si>
    <t xml:space="preserve">Most advanced EPR south of Colombia (Ecovalor fee, SEGINUS). Mirador + Fruta del Norte mines ramping.</t>
  </si>
  <si>
    <t xml:space="preserve">Bolivia</t>
  </si>
  <si>
    <t xml:space="preserve">Tier 3</t>
  </si>
  <si>
    <t xml:space="preserve">No formal ELT infrastructure. Landlocked — exports via Arica (CL). Greenfield opportunity but operational complexity.</t>
  </si>
  <si>
    <t xml:space="preserve">REGIONAL TOTAL</t>
  </si>
  <si>
    <t xml:space="preserve">Total addressable supply; stockpile is one-time, recurring = Mining OTR + P&amp;T ELT.</t>
  </si>
  <si>
    <t xml:space="preserve">GAP ANALYSIS vs 1,000,000 t TARGET</t>
  </si>
  <si>
    <t xml:space="preserve">Annual recurring supply (excl. stockpile)</t>
  </si>
  <si>
    <t xml:space="preserve">Mining OTR + passenger/truck ELT, region-wide</t>
  </si>
  <si>
    <t xml:space="preserve">Plus stockpile drawdown (one-time)</t>
  </si>
  <si>
    <t xml:space="preserve">Chile stockpile largely available</t>
  </si>
  <si>
    <t xml:space="preserve">Total 12-mo theoretical addressable</t>
  </si>
  <si>
    <t xml:space="preserve">If Americas Trades captured 100% it exceeds 1 Mt target</t>
  </si>
  <si>
    <t xml:space="preserve">Target</t>
  </si>
  <si>
    <t xml:space="preserve">Americas Trades 12-month requirement</t>
  </si>
  <si>
    <t xml:space="preserve">Realistic capture at 40% penetration</t>
  </si>
  <si>
    <t xml:space="preserve">Practical scenario: 40% recurring supply + full stockpile drawdown</t>
  </si>
  <si>
    <t xml:space="preserve">Gap vs target (at 40% penetration)</t>
  </si>
  <si>
    <t xml:space="preserve">Positive = surplus · negative = shortfall</t>
  </si>
  <si>
    <t xml:space="preserve">Top Prospects — Ranked by Priority Score (12-month outreach list)</t>
  </si>
  <si>
    <t xml:space="preserve">#</t>
  </si>
  <si>
    <t xml:space="preserve">Prospect</t>
  </si>
  <si>
    <t xml:space="preserve">Category</t>
  </si>
  <si>
    <t xml:space="preserve">Wave</t>
  </si>
  <si>
    <t xml:space="preserve">Priority Score (0-100)</t>
  </si>
  <si>
    <t xml:space="preserve">Est. Annual Tire Volume (t)</t>
  </si>
  <si>
    <t xml:space="preserve">Role Fit</t>
  </si>
  <si>
    <t xml:space="preserve">Why Priority</t>
  </si>
  <si>
    <t xml:space="preserve">Decision-Maker Roles</t>
  </si>
  <si>
    <t xml:space="preserve">Website / Contact Path</t>
  </si>
  <si>
    <t xml:space="preserve">Notes / Next Step</t>
  </si>
  <si>
    <t xml:space="preserve">Codelco</t>
  </si>
  <si>
    <t xml:space="preserve">Mining Operator</t>
  </si>
  <si>
    <t xml:space="preserve">Wave 1</t>
  </si>
  <si>
    <t xml:space="preserve">Supplier</t>
  </si>
  <si>
    <t xml:space="preserve">State-owned, world's largest copper producer; public commitment to 100% tire recycling by 2030.</t>
  </si>
  <si>
    <t xml:space="preserve">Procurement · Sustainability · Mine Services</t>
  </si>
  <si>
    <t xml:space="preserve">codelco.com</t>
  </si>
  <si>
    <t xml:space="preserve">Approach via Vicepresidencia de Abastecimiento; REP compliance driver.</t>
  </si>
  <si>
    <t xml:space="preserve">BHP Escondida / Pampa Norte</t>
  </si>
  <si>
    <t xml:space="preserve">World's largest copper mine (Escondida); replacing 160-truck fleet with CAT 798; large OTR turnover.</t>
  </si>
  <si>
    <t xml:space="preserve">Sustainability · Supply · Closure</t>
  </si>
  <si>
    <t xml:space="preserve">bhp.com</t>
  </si>
  <si>
    <t xml:space="preserve">Link via Santiago procurement office; Cat/Finning relationship.</t>
  </si>
  <si>
    <t xml:space="preserve">Vale S.A.</t>
  </si>
  <si>
    <t xml:space="preserve">Largest iron ore producer; autonomous Komatsu 930E fleets in Carajás, Brucutu; major OTR generator.</t>
  </si>
  <si>
    <t xml:space="preserve">Sustainability · Maintenance Ops</t>
  </si>
  <si>
    <t xml:space="preserve">vale.com</t>
  </si>
  <si>
    <t xml:space="preserve">Approach through Vale Supplies &amp; Sustainability Brazil.</t>
  </si>
  <si>
    <t xml:space="preserve">Antamina (BHP/Glencore/Teck)</t>
  </si>
  <si>
    <t xml:space="preserve">Peru's largest Cu/Zn mine; 798 AC fleet; BHP procurement discipline.</t>
  </si>
  <si>
    <t xml:space="preserve">Procurement · ESG</t>
  </si>
  <si>
    <t xml:space="preserve">antamina.com</t>
  </si>
  <si>
    <t xml:space="preserve">BHP leads on sustainability items; Teck &amp; Glencore co-signers.</t>
  </si>
  <si>
    <t xml:space="preserve">Antofagasta Minerals</t>
  </si>
  <si>
    <t xml:space="preserve">Los Pelambres + Centinela + Zaldívar; early EPR adopter.</t>
  </si>
  <si>
    <t xml:space="preserve">Supply Chain · Sustainability</t>
  </si>
  <si>
    <t xml:space="preserve">antofagasta.co.uk</t>
  </si>
  <si>
    <t xml:space="preserve">London-listed; formal ESG KPIs drive buy-in.</t>
  </si>
  <si>
    <t xml:space="preserve">Anglo American (Quellaveco, Collahuasi, Minas-Rio)</t>
  </si>
  <si>
    <t xml:space="preserve">Multi</t>
  </si>
  <si>
    <t xml:space="preserve">Pan-regional footprint; first South American autonomous mine (Quellaveco); public FutureSmart targets.</t>
  </si>
  <si>
    <t xml:space="preserve">Sustainability · Supply</t>
  </si>
  <si>
    <t xml:space="preserve">angloamerican.com</t>
  </si>
  <si>
    <t xml:space="preserve">One enterprise-wide MSA covers PE/CL/BR.</t>
  </si>
  <si>
    <t xml:space="preserve">Cerrejón (Glencore)</t>
  </si>
  <si>
    <t xml:space="preserve">Wave 2</t>
  </si>
  <si>
    <t xml:space="preserve">Largest open-pit thermal coal mine in LatAm; 258-truck fleet; under EPR pressure.</t>
  </si>
  <si>
    <t xml:space="preserve">Procurement · Sustainability</t>
  </si>
  <si>
    <t xml:space="preserve">cerrejon.com</t>
  </si>
  <si>
    <t xml:space="preserve">Near-mine-closure plan; tire liability is material.</t>
  </si>
  <si>
    <t xml:space="preserve">Southern Copper (Toquepala/Cuajone/Buenavista)</t>
  </si>
  <si>
    <t xml:space="preserve">Grupo México subsidiary; legacy mines with aging fleets.</t>
  </si>
  <si>
    <t xml:space="preserve">Proc · Env</t>
  </si>
  <si>
    <t xml:space="preserve">southerncoppercorp.com</t>
  </si>
  <si>
    <t xml:space="preserve">Historical stockpiles under regulatory scrutiny.</t>
  </si>
  <si>
    <t xml:space="preserve">Freeport-McMoRan Cerro Verde</t>
  </si>
  <si>
    <t xml:space="preserve">CAT 798 + 372 t electric fleet; Copper Mark certified; high ESG standard.</t>
  </si>
  <si>
    <t xml:space="preserve">Supply · Sustainability</t>
  </si>
  <si>
    <t xml:space="preserve">fcx.com</t>
  </si>
  <si>
    <t xml:space="preserve">Contact Peru community engagement office in Arequipa.</t>
  </si>
  <si>
    <t xml:space="preserve">Las Bambas (MMG/Minmetals)</t>
  </si>
  <si>
    <t xml:space="preserve">~250 trucks daily; legacy stockpile issue; Chinese ownership may accelerate compliance.</t>
  </si>
  <si>
    <t xml:space="preserve">mmg.com</t>
  </si>
  <si>
    <t xml:space="preserve">Beijing HQ; Lima-based Peru team.</t>
  </si>
  <si>
    <t xml:space="preserve">Glencore Collahuasi (44%)</t>
  </si>
  <si>
    <t xml:space="preserve">Komatsu AHS autonomous fleet; co-owned with Anglo &amp; Mitsui.</t>
  </si>
  <si>
    <t xml:space="preserve">Supply · Env</t>
  </si>
  <si>
    <t xml:space="preserve">collahuasi.cl</t>
  </si>
  <si>
    <t xml:space="preserve">Go-to-market through Anglo American procurement.</t>
  </si>
  <si>
    <t xml:space="preserve">Samarco (Vale + BHP JV)</t>
  </si>
  <si>
    <t xml:space="preserve">15 Mt pellet target 2025; rebuild post-Fundão; ESG focus.</t>
  </si>
  <si>
    <t xml:space="preserve">Proc · Sustainability</t>
  </si>
  <si>
    <t xml:space="preserve">samarco.com</t>
  </si>
  <si>
    <t xml:space="preserve">Joint BHP/Vale governance accelerates decisions.</t>
  </si>
  <si>
    <t xml:space="preserve">CSN Mineração</t>
  </si>
  <si>
    <t xml:space="preserve">Iron ore; CSN Cimentos target 50% TSR by 2030 — internal TDF demand creates co-processing link.</t>
  </si>
  <si>
    <t xml:space="preserve">Proc · Cimentos TSR team</t>
  </si>
  <si>
    <t xml:space="preserve">csnmineracao.com.br</t>
  </si>
  <si>
    <t xml:space="preserve">Internal cement + mining tire loop possible.</t>
  </si>
  <si>
    <t xml:space="preserve">MRN Mineração Rio do Norte</t>
  </si>
  <si>
    <t xml:space="preserve">Brazil's largest bauxite producer; Rio Tinto/S32/Glencore owners.</t>
  </si>
  <si>
    <t xml:space="preserve">mrn.com.br</t>
  </si>
  <si>
    <t xml:space="preserve">Check-the-box ESG — all three owners demand recycling.</t>
  </si>
  <si>
    <t xml:space="preserve">Kinross Paracatu</t>
  </si>
  <si>
    <t xml:space="preserve">Largest surface gold mine in Brazil; Canadian-listed, strong ESG.</t>
  </si>
  <si>
    <t xml:space="preserve">kinross.com</t>
  </si>
  <si>
    <t xml:space="preserve">Mature tire management program in Canada — export model.</t>
  </si>
  <si>
    <t xml:space="preserve">Southern Peru (Buenavista, Grupo México)</t>
  </si>
  <si>
    <t xml:space="preserve">Expanding Tacna &amp; Moquegua; long history of onsite storage.</t>
  </si>
  <si>
    <t xml:space="preserve">grupomexico.com</t>
  </si>
  <si>
    <t xml:space="preserve">Legacy stockpile remediation opportunity.</t>
  </si>
  <si>
    <t xml:space="preserve">Quebradona (Anglo American)</t>
  </si>
  <si>
    <t xml:space="preserve">Copper-gold project; in-permit; early-mover strategy.</t>
  </si>
  <si>
    <t xml:space="preserve">Rolled into Anglo enterprise deal.</t>
  </si>
  <si>
    <t xml:space="preserve">Cerro Matoso (South32)</t>
  </si>
  <si>
    <t xml:space="preserve">Largest nickel producer in the region; 200+ trucks.</t>
  </si>
  <si>
    <t xml:space="preserve">south32.net</t>
  </si>
  <si>
    <t xml:space="preserve">South32 has global sustainability commitments.</t>
  </si>
  <si>
    <t xml:space="preserve">Mirador (Ecuacorriente / CRCC)</t>
  </si>
  <si>
    <t xml:space="preserve">Ecuador's first large-scale open-pit copper; 250-350 trucks.</t>
  </si>
  <si>
    <t xml:space="preserve">ecuacorriente.com</t>
  </si>
  <si>
    <t xml:space="preserve">Chinese ownership; state oversight via ARCOM.</t>
  </si>
  <si>
    <t xml:space="preserve">Fruta del Norte (Lundin Gold)</t>
  </si>
  <si>
    <t xml:space="preserve">Underground gold; lower OTR volume but premium ESG.</t>
  </si>
  <si>
    <t xml:space="preserve">lundingold.com</t>
  </si>
  <si>
    <t xml:space="preserve">Underground = smaller tires, steady volume.</t>
  </si>
  <si>
    <t xml:space="preserve">Barrick Veladero</t>
  </si>
  <si>
    <t xml:space="preserve">Wave 3</t>
  </si>
  <si>
    <t xml:space="preserve">San Juan Province; altitude ops; Barrick pan-regional ESG framework.</t>
  </si>
  <si>
    <t xml:space="preserve">barrick.com</t>
  </si>
  <si>
    <t xml:space="preserve">Global tire circularity initiative underway.</t>
  </si>
  <si>
    <t xml:space="preserve">Glencore Los Azules / El Pachón</t>
  </si>
  <si>
    <t xml:space="preserve">Pipeline copper projects; Glencore global recycling push.</t>
  </si>
  <si>
    <t xml:space="preserve">glencore.com</t>
  </si>
  <si>
    <t xml:space="preserve">Capture early before construction.</t>
  </si>
  <si>
    <t xml:space="preserve">Lundin / Josemaría (Argentina)</t>
  </si>
  <si>
    <t xml:space="preserve">Copper-gold construction 2025-2027; build ESG supply chain.</t>
  </si>
  <si>
    <t xml:space="preserve">lundinmining.com</t>
  </si>
  <si>
    <t xml:space="preserve">Pair with Lundin Gold Ecuador for enterprise.</t>
  </si>
  <si>
    <t xml:space="preserve">Sigma Lithium (Grota do Cirilo)</t>
  </si>
  <si>
    <t xml:space="preserve">Fastest-growing lithium in region; BNDES-backed expansion.</t>
  </si>
  <si>
    <t xml:space="preserve">sigmalithiumresources.com</t>
  </si>
  <si>
    <t xml:space="preserve">ESG is explicit investor narrative.</t>
  </si>
  <si>
    <t xml:space="preserve">Thiess (CIMIC/Elliott)</t>
  </si>
  <si>
    <t xml:space="preserve">Mining Contractor</t>
  </si>
  <si>
    <t xml:space="preserve">Major contractor across CL/BR; standard specs tire management.</t>
  </si>
  <si>
    <t xml:space="preserve">Ops · Fleet · Env</t>
  </si>
  <si>
    <t xml:space="preserve">thiess.com</t>
  </si>
  <si>
    <t xml:space="preserve">One MSA covers multiple mines.</t>
  </si>
  <si>
    <t xml:space="preserve">Stracon</t>
  </si>
  <si>
    <t xml:space="preserve">Peru leader; season-driven OTR life strategy; open to innovations.</t>
  </si>
  <si>
    <t xml:space="preserve">Fleet · Supply</t>
  </si>
  <si>
    <t xml:space="preserve">stracon-group.com</t>
  </si>
  <si>
    <t xml:space="preserve">CEO-level engagement recommended.</t>
  </si>
  <si>
    <t xml:space="preserve">San Martín Contratistas Generales</t>
  </si>
  <si>
    <t xml:space="preserve">23+ years; multi-client footprint.</t>
  </si>
  <si>
    <t xml:space="preserve">Fleet · Procurement</t>
  </si>
  <si>
    <t xml:space="preserve">sanmartin.com</t>
  </si>
  <si>
    <t xml:space="preserve">Owned; family-aligned decision cycle.</t>
  </si>
  <si>
    <t xml:space="preserve">JRC Ingeniería</t>
  </si>
  <si>
    <t xml:space="preserve">Mid-scale; Peru+MX+CA reach.</t>
  </si>
  <si>
    <t xml:space="preserve">jrc.com.pe</t>
  </si>
  <si>
    <t xml:space="preserve">Macmahon</t>
  </si>
  <si>
    <t xml:space="preserve">ASX-listed; LatAm footprint growing.</t>
  </si>
  <si>
    <t xml:space="preserve">Ops · Fleet</t>
  </si>
  <si>
    <t xml:space="preserve">macmahon.com.au</t>
  </si>
  <si>
    <t xml:space="preserve">Sydney HQ but LatAm desk active.</t>
  </si>
  <si>
    <t xml:space="preserve">Michelin Recherche &amp; Technique</t>
  </si>
  <si>
    <t xml:space="preserve">Tire OEM / Service</t>
  </si>
  <si>
    <t xml:space="preserve">Partner</t>
  </si>
  <si>
    <t xml:space="preserve">Owns La Negra plant + Enviro JV; strong in mining. Opportunity: complement their capacity in markets where they are under-served.</t>
  </si>
  <si>
    <t xml:space="preserve">Mining BU · Sustainability</t>
  </si>
  <si>
    <t xml:space="preserve">michelin.com</t>
  </si>
  <si>
    <t xml:space="preserve">Competitor and partner — co-operation on feedstock.</t>
  </si>
  <si>
    <t xml:space="preserve">Bridgestone Off-the-Road</t>
  </si>
  <si>
    <t xml:space="preserve">Global OTR leader; extended product stewardship goals 2030.</t>
  </si>
  <si>
    <t xml:space="preserve">Sustainability · Mining BU</t>
  </si>
  <si>
    <t xml:space="preserve">bridgestone.com</t>
  </si>
  <si>
    <t xml:space="preserve">ELT take-back integration.</t>
  </si>
  <si>
    <t xml:space="preserve">Goodyear OTR</t>
  </si>
  <si>
    <t xml:space="preserve">Less LatAm presence than peers but active in mining fleets.</t>
  </si>
  <si>
    <t xml:space="preserve">Mining BU</t>
  </si>
  <si>
    <t xml:space="preserve">goodyear.com</t>
  </si>
  <si>
    <t xml:space="preserve">Titan International / Titan Tire</t>
  </si>
  <si>
    <t xml:space="preserve">Large OTR distributor in South America; Titan+Goodyear brands.</t>
  </si>
  <si>
    <t xml:space="preserve">Sales · Procurement</t>
  </si>
  <si>
    <t xml:space="preserve">titanintl.com</t>
  </si>
  <si>
    <t xml:space="preserve">Brazil HQ enables fast logistics.</t>
  </si>
  <si>
    <t xml:space="preserve">Kal Tire Mining Tire Group</t>
  </si>
  <si>
    <t xml:space="preserve">Operates Antofagasta thermal-conversion plant (7,500 t/y); Mitsui backed.</t>
  </si>
  <si>
    <t xml:space="preserve">Plant Manager · Business Dev</t>
  </si>
  <si>
    <t xml:space="preserve">kaltiremining.com</t>
  </si>
  <si>
    <t xml:space="preserve">Direct competitor / feedstock buyer.</t>
  </si>
  <si>
    <t xml:space="preserve">Polambiente</t>
  </si>
  <si>
    <t xml:space="preserve">Recycler / Processor</t>
  </si>
  <si>
    <t xml:space="preserve">Competitor/Partner</t>
  </si>
  <si>
    <t xml:space="preserve">Chile's first and largest mechanical granulation plant; 11 kt/y.</t>
  </si>
  <si>
    <t xml:space="preserve">Operations · Commercial</t>
  </si>
  <si>
    <t xml:space="preserve">polambiente.cl</t>
  </si>
  <si>
    <t xml:space="preserve">Potential feedstock alliance.</t>
  </si>
  <si>
    <t xml:space="preserve">Enviro Systems (Michelin JV)</t>
  </si>
  <si>
    <t xml:space="preserve">Thermal recycling tech with Michelin La Negra; 2,200 tires/y.</t>
  </si>
  <si>
    <t xml:space="preserve">Commercial</t>
  </si>
  <si>
    <t xml:space="preserve">enviro.se</t>
  </si>
  <si>
    <t xml:space="preserve">JV terms may allow 3rd-party feedstock.</t>
  </si>
  <si>
    <t xml:space="preserve">RMD SA (Lima)</t>
  </si>
  <si>
    <t xml:space="preserve">Spain-origin recycler; expanding Peru presence.</t>
  </si>
  <si>
    <t xml:space="preserve">rmdsa.com</t>
  </si>
  <si>
    <t xml:space="preserve">Good channel into mining sector.</t>
  </si>
  <si>
    <t xml:space="preserve">Neuma Perú</t>
  </si>
  <si>
    <t xml:space="preserve">Recycler / Service</t>
  </si>
  <si>
    <t xml:space="preserve">Retreading specialist; first-life extension channel.</t>
  </si>
  <si>
    <t xml:space="preserve">neumaperu.com.pe</t>
  </si>
  <si>
    <t xml:space="preserve">Retread + disposal bundle.</t>
  </si>
  <si>
    <t xml:space="preserve">Regomax</t>
  </si>
  <si>
    <t xml:space="preserve">Argentina leader; capacity-constrained.</t>
  </si>
  <si>
    <t xml:space="preserve">regomax.com</t>
  </si>
  <si>
    <t xml:space="preserve">Supply-to-Regomax if infrastructure expands.</t>
  </si>
  <si>
    <t xml:space="preserve">ANIP / Reciclanip</t>
  </si>
  <si>
    <t xml:space="preserve">EPR Operator</t>
  </si>
  <si>
    <t xml:space="preserve">System partner</t>
  </si>
  <si>
    <t xml:space="preserve">Industry EPR; 400 kt/y proper disposal; 47+ partners.</t>
  </si>
  <si>
    <t xml:space="preserve">Program Director</t>
  </si>
  <si>
    <t xml:space="preserve">anip.com.br</t>
  </si>
  <si>
    <t xml:space="preserve">Tier-1 access to passenger/truck streams.</t>
  </si>
  <si>
    <t xml:space="preserve">ANDI Rueda Verde (Colombia)</t>
  </si>
  <si>
    <t xml:space="preserve">Resolución 1326/2017 compliance operator; ~60% capture.</t>
  </si>
  <si>
    <t xml:space="preserve">rueda-verde.com.co</t>
  </si>
  <si>
    <t xml:space="preserve">Single contract unlocks Colombia passenger stream.</t>
  </si>
  <si>
    <t xml:space="preserve">SEGINUS / Ecovalor (Ecuador)</t>
  </si>
  <si>
    <t xml:space="preserve">Most advanced LatAm EPR south of Colombia.</t>
  </si>
  <si>
    <t xml:space="preserve">seginus.ec</t>
  </si>
  <si>
    <t xml:space="preserve">Provincia de Buenos Aires OPDS</t>
  </si>
  <si>
    <t xml:space="preserve">Regulator</t>
  </si>
  <si>
    <t xml:space="preserve">Enabler</t>
  </si>
  <si>
    <t xml:space="preserve">Province-level ELT program; partial coverage.</t>
  </si>
  <si>
    <t xml:space="preserve">Director</t>
  </si>
  <si>
    <t xml:space="preserve">opds.gba.gob.ar</t>
  </si>
  <si>
    <t xml:space="preserve">Votorantim Cimentos (Brazil)</t>
  </si>
  <si>
    <t xml:space="preserve">Cement Co-processor</t>
  </si>
  <si>
    <t xml:space="preserve">TDF Buyer/Partner</t>
  </si>
  <si>
    <t xml:space="preserve">Pioneer 1992; expanding Cuiabá tire shredding 2025; R$330 M invest.</t>
  </si>
  <si>
    <t xml:space="preserve">Sustainability · Fuel Procurement</t>
  </si>
  <si>
    <t xml:space="preserve">votorantimcimentos.com.br</t>
  </si>
  <si>
    <t xml:space="preserve">Priority partner — can absorb largest volumes.</t>
  </si>
  <si>
    <t xml:space="preserve">Holcim Brasil / LafargeHolcim</t>
  </si>
  <si>
    <t xml:space="preserve">TDF Buyer</t>
  </si>
  <si>
    <t xml:space="preserve">Global Net-Zero 2050; regional co-processing platform.</t>
  </si>
  <si>
    <t xml:space="preserve">AFR Procurement</t>
  </si>
  <si>
    <t xml:space="preserve">holcim.com</t>
  </si>
  <si>
    <t xml:space="preserve">Enterprise SA contract across BR/AR/EC.</t>
  </si>
  <si>
    <t xml:space="preserve">CSN Cimentos</t>
  </si>
  <si>
    <t xml:space="preserve">50% TSR target by 2030 — hungry for TDF feedstock.</t>
  </si>
  <si>
    <t xml:space="preserve">Fuel Team</t>
  </si>
  <si>
    <t xml:space="preserve">csncimentos.com.br</t>
  </si>
  <si>
    <t xml:space="preserve">InterCement</t>
  </si>
  <si>
    <t xml:space="preserve">Brazil + Argentina + Mozambique; sustainability-led.</t>
  </si>
  <si>
    <t xml:space="preserve">AFR Team</t>
  </si>
  <si>
    <t xml:space="preserve">intercement.com</t>
  </si>
  <si>
    <t xml:space="preserve">UNACEM</t>
  </si>
  <si>
    <t xml:space="preserve">Central Peru dominance; pilot TDF experience.</t>
  </si>
  <si>
    <t xml:space="preserve">Fuel Procurement</t>
  </si>
  <si>
    <t xml:space="preserve">unacem.pe</t>
  </si>
  <si>
    <t xml:space="preserve">Cementos Pacasmayo</t>
  </si>
  <si>
    <t xml:space="preserve">3 plants, 4.9 Mt cement/year; coastal logistics advantage.</t>
  </si>
  <si>
    <t xml:space="preserve">cementospacasmayo.com.pe</t>
  </si>
  <si>
    <t xml:space="preserve">Cementos Yura (Gloria Group)</t>
  </si>
  <si>
    <t xml:space="preserve">Southern Peru; near copper mines.</t>
  </si>
  <si>
    <t xml:space="preserve">Ops</t>
  </si>
  <si>
    <t xml:space="preserve">yura.com.pe</t>
  </si>
  <si>
    <t xml:space="preserve">Loma Negra (InterCement)</t>
  </si>
  <si>
    <t xml:space="preserve">Argentina leader; integrates with InterCement.</t>
  </si>
  <si>
    <t xml:space="preserve">lomanegra.com</t>
  </si>
  <si>
    <t xml:space="preserve">Cemex Colombia</t>
  </si>
  <si>
    <t xml:space="preserve">Global Net-Zero 2050 program.</t>
  </si>
  <si>
    <t xml:space="preserve">cemex.com</t>
  </si>
  <si>
    <t xml:space="preserve">Argos Cementos</t>
  </si>
  <si>
    <t xml:space="preserve">Colombia leader; US + regional footprint.</t>
  </si>
  <si>
    <t xml:space="preserve">AFR</t>
  </si>
  <si>
    <t xml:space="preserve">argos.co</t>
  </si>
  <si>
    <t xml:space="preserve">Holcim Ecuador</t>
  </si>
  <si>
    <t xml:space="preserve">Country leader; TDF-ready kiln.</t>
  </si>
  <si>
    <t xml:space="preserve">holcim.com.ec</t>
  </si>
  <si>
    <t xml:space="preserve">COBOCE (Bolivia)</t>
  </si>
  <si>
    <t xml:space="preserve">Bolivia's leading cement cooperative.</t>
  </si>
  <si>
    <t xml:space="preserve">Fuel</t>
  </si>
  <si>
    <t xml:space="preserve">coboce.com</t>
  </si>
  <si>
    <t xml:space="preserve">Bolivia entry vehicle.</t>
  </si>
  <si>
    <t xml:space="preserve">Ministerio del Medio Ambiente (Chile)</t>
  </si>
  <si>
    <t xml:space="preserve">Regulator / Program</t>
  </si>
  <si>
    <t xml:space="preserve">Runs Ley REP; can introduce Americas Trades as compliance operator.</t>
  </si>
  <si>
    <t xml:space="preserve">Deputy Minister · Waste Div.</t>
  </si>
  <si>
    <t xml:space="preserve">mma.gob.cl</t>
  </si>
  <si>
    <t xml:space="preserve">Policy entry; not a paying customer.</t>
  </si>
  <si>
    <t xml:space="preserve">MINAM — Peru</t>
  </si>
  <si>
    <t xml:space="preserve">Runs DS 024-2021 tire regime; compliance partnerships available.</t>
  </si>
  <si>
    <t xml:space="preserve">DGRS</t>
  </si>
  <si>
    <t xml:space="preserve">minam.gob.pe</t>
  </si>
  <si>
    <t xml:space="preserve">IBAMA / MMA (Brazil)</t>
  </si>
  <si>
    <t xml:space="preserve">CONAMA 416 enforcement authority.</t>
  </si>
  <si>
    <t xml:space="preserve">Dir. Residuos</t>
  </si>
  <si>
    <t xml:space="preserve">ibama.gov.br</t>
  </si>
  <si>
    <t xml:space="preserve">Ministerio del Ambiente — Ecuador</t>
  </si>
  <si>
    <t xml:space="preserve">Oversees REP framework.</t>
  </si>
  <si>
    <t xml:space="preserve">Residuos</t>
  </si>
  <si>
    <t xml:space="preserve">ambiente.gob.ec</t>
  </si>
  <si>
    <t xml:space="preserve">ANLA / MinAmbiente — Colombia</t>
  </si>
  <si>
    <t xml:space="preserve">Implements Resolución 1326/2017.</t>
  </si>
  <si>
    <t xml:space="preserve">minambiente.gov.co</t>
  </si>
  <si>
    <t xml:space="preserve">TOTAL estimated tire volume (t)</t>
  </si>
  <si>
    <t xml:space="preserve">12-Month Outreach Sequence</t>
  </si>
  <si>
    <t xml:space="preserve">Months</t>
  </si>
  <si>
    <t xml:space="preserve">Focus Countries</t>
  </si>
  <si>
    <t xml:space="preserve">Target Categories</t>
  </si>
  <si>
    <t xml:space="preserve">Target Accounts</t>
  </si>
  <si>
    <t xml:space="preserve">Cumulative Tonnage Goal (t)</t>
  </si>
  <si>
    <t xml:space="preserve">Key Milestones</t>
  </si>
  <si>
    <t xml:space="preserve">M1-M3</t>
  </si>
  <si>
    <t xml:space="preserve">Chile, Brazil, Peru</t>
  </si>
  <si>
    <t xml:space="preserve">Mining operators (Tier-1), large tire OEMs, Reciclanip/ANIP, Kal Tire, Votorantim</t>
  </si>
  <si>
    <t xml:space="preserve">Codelco, BHP, Antofagasta, Vale, Antamina, Cerro Verde, Michelin, Bridgestone, Kal Tire, Votorantim, ANIP, UNACEM</t>
  </si>
  <si>
    <t xml:space="preserve">Sign 2 anchor MSAs (1 mining major + 1 cement co-processor); register with 1 EPR system operator; open Santiago &amp; São Paulo commercial offices.</t>
  </si>
  <si>
    <t xml:space="preserve">M4-M6</t>
  </si>
  <si>
    <t xml:space="preserve">Chile, Brazil, Peru, Colombia</t>
  </si>
  <si>
    <t xml:space="preserve">Mining contractors, Tier-2 operators, secondary recyclers, Colombia EPR</t>
  </si>
  <si>
    <t xml:space="preserve">Thiess, Stracon, Southern Copper, Las Bambas, Anglo Collahuasi, CSN Cimentos, InterCement, Cerrejón, Cerro Matoso, Rueda Verde, Polambiente</t>
  </si>
  <si>
    <t xml:space="preserve">Add 5 contractor-level contracts; secure Chile stockpile drawdown letter of intent; begin Colombia pilot.</t>
  </si>
  <si>
    <t xml:space="preserve">M7-M9</t>
  </si>
  <si>
    <t xml:space="preserve">Ecuador, Argentina</t>
  </si>
  <si>
    <t xml:space="preserve">Emerging mines, provincial EPR, Andean cement</t>
  </si>
  <si>
    <t xml:space="preserve">Mirador, Fruta del Norte, Lundin Josemaría, Barrick Veladero, Glencore AR, Loma Negra, Holcim Ecuador, Regomax, SEGINUS, Cemex CO</t>
  </si>
  <si>
    <t xml:space="preserve">Ecuadorian EPR integration signed; 2 Argentine lithium/copper JVs on MOU; first Bolivia feasibility visit.</t>
  </si>
  <si>
    <t xml:space="preserve">Wave 4</t>
  </si>
  <si>
    <t xml:space="preserve">M10-M12</t>
  </si>
  <si>
    <t xml:space="preserve">Bolivia + pan-regional consolidation</t>
  </si>
  <si>
    <t xml:space="preserve">Greenfield and consolidation</t>
  </si>
  <si>
    <t xml:space="preserve">COBOCE, YLB, MMG Las Bambas expansion, legacy stockpile remediation tenders (MMA Chile, MINAM Peru)</t>
  </si>
  <si>
    <t xml:space="preserve">Close 12-month plan with 1 Mt under contract; publish Year-2 pipeline.</t>
  </si>
  <si>
    <t xml:space="preserve">Key Export / Consolidation Ports — South America</t>
  </si>
  <si>
    <t xml:space="preserve">Port</t>
  </si>
  <si>
    <t xml:space="preserve">Region Served</t>
  </si>
  <si>
    <t xml:space="preserve">Annual Cargo Capacity</t>
  </si>
  <si>
    <t xml:space="preserve">Suitability for Scrap Tire Export</t>
  </si>
  <si>
    <t xml:space="preserve">Notes</t>
  </si>
  <si>
    <t xml:space="preserve">Antofagasta</t>
  </si>
  <si>
    <t xml:space="preserve">Northern copper belt</t>
  </si>
  <si>
    <t xml:space="preserve">~6 Mt</t>
  </si>
  <si>
    <t xml:space="preserve">Excellent — closest to mining sources, existing recycler clusters</t>
  </si>
  <si>
    <t xml:space="preserve">Primary export point for Kal Tire / Michelin outputs.</t>
  </si>
  <si>
    <t xml:space="preserve">Iquique</t>
  </si>
  <si>
    <t xml:space="preserve">Tarapacá / Collahuasi zone</t>
  </si>
  <si>
    <t xml:space="preserve">Moderate</t>
  </si>
  <si>
    <t xml:space="preserve">Good — free zone (ZOFRI) benefits for consolidation</t>
  </si>
  <si>
    <t xml:space="preserve">Bolivia exports often route here.</t>
  </si>
  <si>
    <t xml:space="preserve">San Antonio</t>
  </si>
  <si>
    <t xml:space="preserve">Central Chile / containers</t>
  </si>
  <si>
    <t xml:space="preserve">Largest</t>
  </si>
  <si>
    <t xml:space="preserve">Good — highest container throughput</t>
  </si>
  <si>
    <t xml:space="preserve">Use for consolidated container shipments.</t>
  </si>
  <si>
    <t xml:space="preserve">Arica</t>
  </si>
  <si>
    <t xml:space="preserve">Far north; Bolivia gateway</t>
  </si>
  <si>
    <t xml:space="preserve">Good — Bolivia exports</t>
  </si>
  <si>
    <t xml:space="preserve">Critical for land-locked Bolivian flows.</t>
  </si>
  <si>
    <t xml:space="preserve">Callao (DP World)</t>
  </si>
  <si>
    <t xml:space="preserve">Lima / central</t>
  </si>
  <si>
    <t xml:space="preserve">70% of national</t>
  </si>
  <si>
    <t xml:space="preserve">Excellent — Peru's largest, containerized</t>
  </si>
  <si>
    <t xml:space="preserve">Primary Peru export.</t>
  </si>
  <si>
    <t xml:space="preserve">Matarani</t>
  </si>
  <si>
    <t xml:space="preserve">Southern Peru mining corridor</t>
  </si>
  <si>
    <t xml:space="preserve">Good — bulk mining exit; Antamina/Cerro Verde routes</t>
  </si>
  <si>
    <t xml:space="preserve">Preferred for large OTR containers/FCL.</t>
  </si>
  <si>
    <t xml:space="preserve">Paita</t>
  </si>
  <si>
    <t xml:space="preserve">Northern Peru</t>
  </si>
  <si>
    <t xml:space="preserve">Fair — far from mines</t>
  </si>
  <si>
    <t xml:space="preserve">Only for northern catchment.</t>
  </si>
  <si>
    <t xml:space="preserve">Santos</t>
  </si>
  <si>
    <t xml:space="preserve">São Paulo / SE industrial</t>
  </si>
  <si>
    <t xml:space="preserve">180 Mt</t>
  </si>
  <si>
    <t xml:space="preserve">Excellent — largest port; handles all container types</t>
  </si>
  <si>
    <t xml:space="preserve">Primary export gateway to Asia/EU/NA.</t>
  </si>
  <si>
    <t xml:space="preserve">Paranaguá</t>
  </si>
  <si>
    <t xml:space="preserve">Paraná / south</t>
  </si>
  <si>
    <t xml:space="preserve">66.8 Mt</t>
  </si>
  <si>
    <t xml:space="preserve">Good</t>
  </si>
  <si>
    <t xml:space="preserve">Agri-focused but handles containers.</t>
  </si>
  <si>
    <t xml:space="preserve">Itaqui</t>
  </si>
  <si>
    <t xml:space="preserve">North/NE</t>
  </si>
  <si>
    <t xml:space="preserve">Large</t>
  </si>
  <si>
    <t xml:space="preserve">Good — Vale Carajás adjacent via rail</t>
  </si>
  <si>
    <t xml:space="preserve">Preferred for north-eastern mine feedstock.</t>
  </si>
  <si>
    <t xml:space="preserve">Vitória</t>
  </si>
  <si>
    <t xml:space="preserve">Minas Gerais exit (iron ore)</t>
  </si>
  <si>
    <t xml:space="preserve">Fair — underinvested</t>
  </si>
  <si>
    <t xml:space="preserve">Monitor infra upgrade projects.</t>
  </si>
  <si>
    <t xml:space="preserve">Buenos Aires</t>
  </si>
  <si>
    <t xml:space="preserve">National center</t>
  </si>
  <si>
    <t xml:space="preserve">1.4 M TEU</t>
  </si>
  <si>
    <t xml:space="preserve">Main LCL/FCL gateway.</t>
  </si>
  <si>
    <t xml:space="preserve">Rosario</t>
  </si>
  <si>
    <t xml:space="preserve">Agri hub</t>
  </si>
  <si>
    <t xml:space="preserve">Fair — primarily agri</t>
  </si>
  <si>
    <t xml:space="preserve">Use for Mendoza/SJ lithium routes.</t>
  </si>
  <si>
    <t xml:space="preserve">Buenaventura</t>
  </si>
  <si>
    <t xml:space="preserve">Pacific / mining corridor</t>
  </si>
  <si>
    <t xml:space="preserve">1.2 M TEU</t>
  </si>
  <si>
    <t xml:space="preserve">Excellent</t>
  </si>
  <si>
    <t xml:space="preserve">Primary for Cerrejón, Cerro Matoso via rail.</t>
  </si>
  <si>
    <t xml:space="preserve">Cartagena</t>
  </si>
  <si>
    <t xml:space="preserve">Caribbean</t>
  </si>
  <si>
    <t xml:space="preserve">Good — Atlantic routes</t>
  </si>
  <si>
    <t xml:space="preserve">For exports to Europe / US East Coast.</t>
  </si>
  <si>
    <t xml:space="preserve">Guayaquil</t>
  </si>
  <si>
    <t xml:space="preserve">Pacific / national</t>
  </si>
  <si>
    <t xml:space="preserve">1.7 M TEU</t>
  </si>
  <si>
    <t xml:space="preserve">Most efficient in region; direct Pacific/Asia.</t>
  </si>
  <si>
    <t xml:space="preserve">Esmeraldas</t>
  </si>
  <si>
    <t xml:space="preserve">North Pacific</t>
  </si>
  <si>
    <t xml:space="preserve">Fair</t>
  </si>
  <si>
    <t xml:space="preserve">Arica (Chile)</t>
  </si>
  <si>
    <t xml:space="preserve">Pacific via CL</t>
  </si>
  <si>
    <t xml:space="preserve">Via CL</t>
  </si>
  <si>
    <t xml:space="preserve">Only option — +30-50% logistics cost penalty</t>
  </si>
  <si>
    <t xml:space="preserve">Critical dependency; factor in contracts.</t>
  </si>
  <si>
    <t xml:space="preserve">Primary Sources Used</t>
  </si>
  <si>
    <t xml:space="preserve">Topic</t>
  </si>
  <si>
    <t xml:space="preserve">Source</t>
  </si>
  <si>
    <t xml:space="preserve">URL</t>
  </si>
  <si>
    <t xml:space="preserve">Date / Publisher</t>
  </si>
  <si>
    <t xml:space="preserve">Chile ELT stockpile &amp; Kal Tire</t>
  </si>
  <si>
    <t xml:space="preserve">Kal Tire Mining — Antofagasta facility press kit</t>
  </si>
  <si>
    <t xml:space="preserve">https://www.kaltiremining.com/en/news-release/otr-tire-recycling-facility/</t>
  </si>
  <si>
    <t xml:space="preserve">2021-2024</t>
  </si>
  <si>
    <t xml:space="preserve">Chile Ley REP tire decree</t>
  </si>
  <si>
    <t xml:space="preserve">Ministerio del Medio Ambiente — Economía Circular</t>
  </si>
  <si>
    <t xml:space="preserve">https://economiacircular.mma.gob.cl/ley-rep/</t>
  </si>
  <si>
    <t xml:space="preserve">MMA Chile</t>
  </si>
  <si>
    <t xml:space="preserve">Chile Michelin La Negra</t>
  </si>
  <si>
    <t xml:space="preserve">Gobierno de Chile press release</t>
  </si>
  <si>
    <t xml:space="preserve">https://www.gob.cl/en/news/president-gabriel-boric-font-inaugurates-worlds-first-mining-tire-recycling-plant/</t>
  </si>
  <si>
    <t xml:space="preserve">2024</t>
  </si>
  <si>
    <t xml:space="preserve">Chile Polambiente</t>
  </si>
  <si>
    <t xml:space="preserve">European Rubber Journal + Polambiente website</t>
  </si>
  <si>
    <t xml:space="preserve">https://polambiente.cl/</t>
  </si>
  <si>
    <t xml:space="preserve">Company</t>
  </si>
  <si>
    <t xml:space="preserve">Peru DS 024-2021 tire regime</t>
  </si>
  <si>
    <t xml:space="preserve">El Peruano — official registry</t>
  </si>
  <si>
    <t xml:space="preserve">https://busquedas.elperuano.pe/normaslegales/decreto-supremo-que-aprueba-el-regimen-especial-de-gestion-y-decreto-supremo-n-024-2021-minam-1976353-1/</t>
  </si>
  <si>
    <t xml:space="preserve">2021</t>
  </si>
  <si>
    <t xml:space="preserve">Peru DS 001-2022-MINAM</t>
  </si>
  <si>
    <t xml:space="preserve">Ministerio del Ambiente</t>
  </si>
  <si>
    <t xml:space="preserve">https://www.gob.pe/institucion/minam/normas-legales/2649587-001-2022-minam</t>
  </si>
  <si>
    <t xml:space="preserve">2022</t>
  </si>
  <si>
    <t xml:space="preserve">Peru Antamina</t>
  </si>
  <si>
    <t xml:space="preserve">BHP / Teck corporate sites</t>
  </si>
  <si>
    <t xml:space="preserve">https://www.bhp.com/what-we-do/global-locations/peru-antamina/</t>
  </si>
  <si>
    <t xml:space="preserve">BHP 2024</t>
  </si>
  <si>
    <t xml:space="preserve">Peru Cerro Verde</t>
  </si>
  <si>
    <t xml:space="preserve">Freeport-McMoRan operations</t>
  </si>
  <si>
    <t xml:space="preserve">https://www.fcx.com/operations/south-america</t>
  </si>
  <si>
    <t xml:space="preserve">FCX 2024</t>
  </si>
  <si>
    <t xml:space="preserve">Peru Las Bambas</t>
  </si>
  <si>
    <t xml:space="preserve">MMG Limited</t>
  </si>
  <si>
    <t xml:space="preserve">https://www.mmg.com/our-business/las-bambas/</t>
  </si>
  <si>
    <t xml:space="preserve">MMG 2024</t>
  </si>
  <si>
    <t xml:space="preserve">Brazil Reciclanip / ANIP</t>
  </si>
  <si>
    <t xml:space="preserve">ANIP association</t>
  </si>
  <si>
    <t xml:space="preserve">https://www.anip.com.br/</t>
  </si>
  <si>
    <t xml:space="preserve">Brazil CONAMA 416</t>
  </si>
  <si>
    <t xml:space="preserve">CONAMA site</t>
  </si>
  <si>
    <t xml:space="preserve">https://conama.mma.gov.br/</t>
  </si>
  <si>
    <t xml:space="preserve">2009</t>
  </si>
  <si>
    <t xml:space="preserve">Brazil Vale</t>
  </si>
  <si>
    <t xml:space="preserve">Vale operations</t>
  </si>
  <si>
    <t xml:space="preserve">https://www.vale.com/brazil</t>
  </si>
  <si>
    <t xml:space="preserve">Vale 2024</t>
  </si>
  <si>
    <t xml:space="preserve">Brazil Votorantim Cimentos R$330M</t>
  </si>
  <si>
    <t xml:space="preserve">World Cement</t>
  </si>
  <si>
    <t xml:space="preserve">https://www.worldcement.com/the-americas/05082025/votorantim-cimentos-announces-r330-million-investment-in-brazil/</t>
  </si>
  <si>
    <t xml:space="preserve">2025</t>
  </si>
  <si>
    <t xml:space="preserve">Colombia Resolución 1326/2017</t>
  </si>
  <si>
    <t xml:space="preserve">MinAmbiente</t>
  </si>
  <si>
    <t xml:space="preserve">https://www.minambiente.gov.co/</t>
  </si>
  <si>
    <t xml:space="preserve">2017</t>
  </si>
  <si>
    <t xml:space="preserve">Colombia Cerrejón</t>
  </si>
  <si>
    <t xml:space="preserve">Cerrejón corporate site</t>
  </si>
  <si>
    <t xml:space="preserve">https://www.cerrejon.com/</t>
  </si>
  <si>
    <t xml:space="preserve">Ecuador SEGINUS / Ecovalor</t>
  </si>
  <si>
    <t xml:space="preserve">SEGINUS official site</t>
  </si>
  <si>
    <t xml:space="preserve">https://seginus.ec/</t>
  </si>
  <si>
    <t xml:space="preserve">Argentina Loma Negra / InterCement</t>
  </si>
  <si>
    <t xml:space="preserve">InterCement / Loma Negra</t>
  </si>
  <si>
    <t xml:space="preserve">https://www.intercement.com/</t>
  </si>
  <si>
    <t xml:space="preserve">OTR tire weight standards</t>
  </si>
  <si>
    <t xml:space="preserve">Michelin / Bridgestone OTR catalogs</t>
  </si>
  <si>
    <t xml:space="preserve">https://www.michelin.com/</t>
  </si>
  <si>
    <t xml:space="preserve">OEM data</t>
  </si>
  <si>
    <t xml:space="preserve">Global ELT market size</t>
  </si>
  <si>
    <t xml:space="preserve">Grand View Research Tire Recycling Market</t>
  </si>
  <si>
    <t xml:space="preserve">https://www.grandviewresearch.com/industry-analysis/tire-recycling-market-report</t>
  </si>
  <si>
    <t xml:space="preserve">Global circular tire benchmarks</t>
  </si>
  <si>
    <t xml:space="preserve">ETRMA; WBCSD Tire Industry Project</t>
  </si>
  <si>
    <t xml:space="preserve">https://www.etrma.org/statistics/</t>
  </si>
  <si>
    <t xml:space="preserve">Chilean ports</t>
  </si>
  <si>
    <t xml:space="preserve">Pangea Network + OECD Ports Review</t>
  </si>
  <si>
    <t xml:space="preserve">https://www.oecd.org/content/dam/oecd/en/publications/reports/2016/12/ports-policy-review-of-chile_f0b67851-en.pdf</t>
  </si>
  <si>
    <t xml:space="preserve">OECD</t>
  </si>
  <si>
    <t xml:space="preserve">Brazilian ports 2024</t>
  </si>
  <si>
    <t xml:space="preserve">Freyt World</t>
  </si>
  <si>
    <t xml:space="preserve">https://www.freytworld.com/news/brazils-ports-navigating-growth-and-gridlock-in-2025/</t>
  </si>
  <si>
    <t xml:space="preserve">Americas Trades brief</t>
  </si>
  <si>
    <t xml:space="preserve">Client-provided PDF — Worldwide Market Survey (base document)</t>
  </si>
  <si>
    <t xml:space="preserve">—</t>
  </si>
  <si>
    <t xml:space="preserve">Prior to project start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</si>
</sst>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%"/>
    <numFmt numFmtId="167" formatCode="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A5F"/>
      <name val="Arial"/>
      <family val="0"/>
      <charset val="1"/>
    </font>
    <font>
      <i val="true"/>
      <sz val="11"/>
      <color rgb="FF555555"/>
      <name val="Arial"/>
      <family val="0"/>
      <charset val="1"/>
    </font>
    <font>
      <b val="true"/>
      <sz val="10"/>
      <color rgb="FF1F3A5F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3A5F"/>
        <bgColor rgb="FF333333"/>
      </patternFill>
    </fill>
    <fill>
      <patternFill patternType="solid">
        <fgColor rgb="FFEAF2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B0B0"/>
      <rgbColor rgb="FF808080"/>
      <rgbColor rgb="FF9999FF"/>
      <rgbColor rgb="FF993366"/>
      <rgbColor rgb="FFFFFFCC"/>
      <rgbColor rgb="FFEAF2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F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95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/>
      <c r="B4" s="4"/>
    </row>
    <row r="5" customFormat="false" ht="15" hidden="false" customHeight="false" outlineLevel="0" collapsed="false">
      <c r="A5" s="3" t="s">
        <v>2</v>
      </c>
      <c r="B5" s="4"/>
    </row>
    <row r="6" customFormat="false" ht="15" hidden="false" customHeight="false" outlineLevel="0" collapsed="false">
      <c r="A6" s="5" t="s">
        <v>3</v>
      </c>
      <c r="B6" s="5" t="s">
        <v>4</v>
      </c>
    </row>
    <row r="7" customFormat="false" ht="15" hidden="false" customHeight="false" outlineLevel="0" collapsed="false">
      <c r="A7" s="4" t="s">
        <v>5</v>
      </c>
      <c r="B7" s="4" t="s">
        <v>6</v>
      </c>
    </row>
    <row r="8" customFormat="false" ht="23.85" hidden="false" customHeight="false" outlineLevel="0" collapsed="false">
      <c r="A8" s="4" t="s">
        <v>7</v>
      </c>
      <c r="B8" s="4" t="s">
        <v>8</v>
      </c>
    </row>
    <row r="9" customFormat="false" ht="15" hidden="false" customHeight="false" outlineLevel="0" collapsed="false">
      <c r="A9" s="4" t="s">
        <v>9</v>
      </c>
      <c r="B9" s="4" t="s">
        <v>10</v>
      </c>
    </row>
    <row r="10" customFormat="false" ht="15" hidden="false" customHeight="false" outlineLevel="0" collapsed="false">
      <c r="A10" s="4" t="s">
        <v>11</v>
      </c>
      <c r="B10" s="4" t="s">
        <v>12</v>
      </c>
    </row>
    <row r="11" customFormat="false" ht="15" hidden="false" customHeight="false" outlineLevel="0" collapsed="false">
      <c r="A11" s="4" t="s">
        <v>13</v>
      </c>
      <c r="B11" s="4" t="s">
        <v>14</v>
      </c>
    </row>
    <row r="12" customFormat="false" ht="15" hidden="false" customHeight="false" outlineLevel="0" collapsed="false">
      <c r="A12" s="4" t="s">
        <v>15</v>
      </c>
      <c r="B12" s="4" t="s">
        <v>16</v>
      </c>
    </row>
    <row r="13" customFormat="false" ht="15" hidden="false" customHeight="false" outlineLevel="0" collapsed="false">
      <c r="A13" s="4" t="s">
        <v>17</v>
      </c>
      <c r="B13" s="4" t="s">
        <v>18</v>
      </c>
    </row>
    <row r="14" customFormat="false" ht="15" hidden="false" customHeight="false" outlineLevel="0" collapsed="false">
      <c r="A14" s="4" t="s">
        <v>19</v>
      </c>
      <c r="B14" s="4" t="s">
        <v>20</v>
      </c>
    </row>
    <row r="15" customFormat="false" ht="15" hidden="false" customHeight="false" outlineLevel="0" collapsed="false">
      <c r="A15" s="4" t="s">
        <v>21</v>
      </c>
      <c r="B15" s="4" t="s">
        <v>22</v>
      </c>
    </row>
    <row r="16" customFormat="false" ht="15" hidden="false" customHeight="false" outlineLevel="0" collapsed="false">
      <c r="A16" s="4" t="s">
        <v>23</v>
      </c>
      <c r="B16" s="4" t="s">
        <v>24</v>
      </c>
    </row>
    <row r="17" customFormat="false" ht="15" hidden="false" customHeight="false" outlineLevel="0" collapsed="false">
      <c r="A17" s="4" t="s">
        <v>25</v>
      </c>
      <c r="B17" s="4" t="s">
        <v>26</v>
      </c>
    </row>
    <row r="18" customFormat="false" ht="15" hidden="false" customHeight="false" outlineLevel="0" collapsed="false">
      <c r="A18" s="3"/>
      <c r="B18" s="4"/>
    </row>
    <row r="19" customFormat="false" ht="15" hidden="false" customHeight="false" outlineLevel="0" collapsed="false">
      <c r="A19" s="3" t="s">
        <v>27</v>
      </c>
      <c r="B19" s="4"/>
    </row>
    <row r="20" customFormat="false" ht="15" hidden="false" customHeight="false" outlineLevel="0" collapsed="false">
      <c r="A20" s="4" t="s">
        <v>28</v>
      </c>
      <c r="B20" s="4" t="s">
        <v>29</v>
      </c>
    </row>
    <row r="21" customFormat="false" ht="15" hidden="false" customHeight="false" outlineLevel="0" collapsed="false">
      <c r="A21" s="4" t="s">
        <v>30</v>
      </c>
      <c r="B21" s="4" t="s">
        <v>31</v>
      </c>
    </row>
    <row r="22" customFormat="false" ht="15" hidden="false" customHeight="false" outlineLevel="0" collapsed="false">
      <c r="A22" s="4" t="s">
        <v>32</v>
      </c>
      <c r="B22" s="4" t="s">
        <v>33</v>
      </c>
    </row>
    <row r="23" customFormat="false" ht="23.85" hidden="false" customHeight="false" outlineLevel="0" collapsed="false">
      <c r="A23" s="4" t="s">
        <v>34</v>
      </c>
      <c r="B23" s="4" t="s">
        <v>35</v>
      </c>
    </row>
    <row r="24" customFormat="false" ht="23.85" hidden="false" customHeight="false" outlineLevel="0" collapsed="false">
      <c r="A24" s="4" t="s">
        <v>36</v>
      </c>
      <c r="B24" s="4" t="s">
        <v>37</v>
      </c>
    </row>
    <row r="25" customFormat="false" ht="15" hidden="false" customHeight="false" outlineLevel="0" collapsed="false">
      <c r="A25" s="3"/>
      <c r="B25" s="4"/>
    </row>
    <row r="26" customFormat="false" ht="15" hidden="false" customHeight="false" outlineLevel="0" collapsed="false">
      <c r="A26" s="3" t="s">
        <v>38</v>
      </c>
      <c r="B26" s="4"/>
    </row>
    <row r="27" customFormat="false" ht="23.85" hidden="false" customHeight="false" outlineLevel="0" collapsed="false">
      <c r="A27" s="4" t="s">
        <v>39</v>
      </c>
      <c r="B27" s="4" t="s">
        <v>40</v>
      </c>
    </row>
    <row r="28" customFormat="false" ht="15" hidden="false" customHeight="false" outlineLevel="0" collapsed="false">
      <c r="A28" s="4" t="s">
        <v>41</v>
      </c>
      <c r="B28" s="4" t="s">
        <v>42</v>
      </c>
    </row>
    <row r="29" customFormat="false" ht="23.85" hidden="false" customHeight="false" outlineLevel="0" collapsed="false">
      <c r="A29" s="4" t="s">
        <v>43</v>
      </c>
      <c r="B29" s="4" t="s">
        <v>44</v>
      </c>
    </row>
    <row r="30" customFormat="false" ht="23.85" hidden="false" customHeight="false" outlineLevel="0" collapsed="false">
      <c r="A30" s="4" t="s">
        <v>45</v>
      </c>
      <c r="B30" s="4" t="s">
        <v>46</v>
      </c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2"/>
    <col collapsed="false" customWidth="true" hidden="false" outlineLevel="0" max="3" min="3" style="0" width="16"/>
    <col collapsed="false" customWidth="true" hidden="false" outlineLevel="0" max="4" min="4" style="0" width="22"/>
    <col collapsed="false" customWidth="true" hidden="false" outlineLevel="0" max="5" min="5" style="0" width="18"/>
    <col collapsed="false" customWidth="true" hidden="false" outlineLevel="0" max="6" min="6" style="0" width="22"/>
    <col collapsed="false" customWidth="true" hidden="false" outlineLevel="0" max="7" min="7" style="0" width="18"/>
    <col collapsed="false" customWidth="true" hidden="false" outlineLevel="0" max="8" min="8" style="0" width="65"/>
  </cols>
  <sheetData>
    <row r="1" customFormat="false" ht="19.7" hidden="false" customHeight="false" outlineLevel="0" collapsed="false">
      <c r="A1" s="1" t="s">
        <v>47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6" t="s">
        <v>48</v>
      </c>
      <c r="B2" s="6"/>
      <c r="C2" s="6"/>
      <c r="D2" s="6"/>
      <c r="E2" s="6"/>
      <c r="F2" s="6"/>
      <c r="G2" s="6"/>
      <c r="H2" s="6"/>
    </row>
    <row r="4" customFormat="false" ht="26.85" hidden="false" customHeight="false" outlineLevel="0" collapsed="false">
      <c r="A4" s="7" t="s">
        <v>49</v>
      </c>
      <c r="B4" s="7" t="s">
        <v>50</v>
      </c>
      <c r="C4" s="7" t="s">
        <v>51</v>
      </c>
      <c r="D4" s="7" t="s">
        <v>52</v>
      </c>
      <c r="E4" s="7" t="s">
        <v>53</v>
      </c>
      <c r="F4" s="7" t="s">
        <v>54</v>
      </c>
      <c r="G4" s="7" t="s">
        <v>55</v>
      </c>
      <c r="H4" s="7" t="s">
        <v>56</v>
      </c>
    </row>
    <row r="5" customFormat="false" ht="23.85" hidden="false" customHeight="false" outlineLevel="0" collapsed="false">
      <c r="A5" s="8" t="s">
        <v>57</v>
      </c>
      <c r="B5" s="8" t="s">
        <v>58</v>
      </c>
      <c r="C5" s="9" t="n">
        <v>40000</v>
      </c>
      <c r="D5" s="9" t="n">
        <v>180000</v>
      </c>
      <c r="E5" s="9" t="n">
        <v>500000</v>
      </c>
      <c r="F5" s="9" t="n">
        <f aca="false">C5+D5+E5</f>
        <v>720000</v>
      </c>
      <c r="G5" s="10" t="n">
        <v>0.4</v>
      </c>
      <c r="H5" s="8" t="s">
        <v>59</v>
      </c>
    </row>
    <row r="6" customFormat="false" ht="23.85" hidden="false" customHeight="false" outlineLevel="0" collapsed="false">
      <c r="A6" s="8" t="s">
        <v>60</v>
      </c>
      <c r="B6" s="8" t="s">
        <v>58</v>
      </c>
      <c r="C6" s="9" t="n">
        <v>55000</v>
      </c>
      <c r="D6" s="9" t="n">
        <v>400000</v>
      </c>
      <c r="E6" s="9" t="n">
        <v>0</v>
      </c>
      <c r="F6" s="9" t="n">
        <f aca="false">C6+D6+E6</f>
        <v>455000</v>
      </c>
      <c r="G6" s="10" t="n">
        <v>0.9</v>
      </c>
      <c r="H6" s="8" t="s">
        <v>61</v>
      </c>
    </row>
    <row r="7" customFormat="false" ht="23.85" hidden="false" customHeight="false" outlineLevel="0" collapsed="false">
      <c r="A7" s="8" t="s">
        <v>62</v>
      </c>
      <c r="B7" s="8" t="s">
        <v>58</v>
      </c>
      <c r="C7" s="9" t="n">
        <v>35000</v>
      </c>
      <c r="D7" s="9" t="n">
        <v>90000</v>
      </c>
      <c r="E7" s="9" t="n">
        <v>0</v>
      </c>
      <c r="F7" s="9" t="n">
        <f aca="false">C7+D7+E7</f>
        <v>125000</v>
      </c>
      <c r="G7" s="10" t="n">
        <v>0.15</v>
      </c>
      <c r="H7" s="8" t="s">
        <v>63</v>
      </c>
    </row>
    <row r="8" customFormat="false" ht="23.85" hidden="false" customHeight="false" outlineLevel="0" collapsed="false">
      <c r="A8" s="8" t="s">
        <v>64</v>
      </c>
      <c r="B8" s="8" t="s">
        <v>65</v>
      </c>
      <c r="C8" s="9" t="n">
        <v>8000</v>
      </c>
      <c r="D8" s="9" t="n">
        <v>130000</v>
      </c>
      <c r="E8" s="9" t="n">
        <v>0</v>
      </c>
      <c r="F8" s="9" t="n">
        <f aca="false">C8+D8+E8</f>
        <v>138000</v>
      </c>
      <c r="G8" s="10" t="n">
        <v>0.2</v>
      </c>
      <c r="H8" s="8" t="s">
        <v>66</v>
      </c>
    </row>
    <row r="9" customFormat="false" ht="23.85" hidden="false" customHeight="false" outlineLevel="0" collapsed="false">
      <c r="A9" s="8" t="s">
        <v>67</v>
      </c>
      <c r="B9" s="8" t="s">
        <v>65</v>
      </c>
      <c r="C9" s="9" t="n">
        <v>12000</v>
      </c>
      <c r="D9" s="9" t="n">
        <v>95000</v>
      </c>
      <c r="E9" s="9" t="n">
        <v>0</v>
      </c>
      <c r="F9" s="9" t="n">
        <f aca="false">C9+D9+E9</f>
        <v>107000</v>
      </c>
      <c r="G9" s="10" t="n">
        <v>0.6</v>
      </c>
      <c r="H9" s="8" t="s">
        <v>68</v>
      </c>
    </row>
    <row r="10" customFormat="false" ht="23.85" hidden="false" customHeight="false" outlineLevel="0" collapsed="false">
      <c r="A10" s="8" t="s">
        <v>69</v>
      </c>
      <c r="B10" s="8" t="s">
        <v>65</v>
      </c>
      <c r="C10" s="9" t="n">
        <v>5000</v>
      </c>
      <c r="D10" s="9" t="n">
        <v>80000</v>
      </c>
      <c r="E10" s="9" t="n">
        <v>0</v>
      </c>
      <c r="F10" s="9" t="n">
        <f aca="false">C10+D10+E10</f>
        <v>85000</v>
      </c>
      <c r="G10" s="10" t="n">
        <v>0.22</v>
      </c>
      <c r="H10" s="8" t="s">
        <v>70</v>
      </c>
    </row>
    <row r="11" customFormat="false" ht="23.85" hidden="false" customHeight="false" outlineLevel="0" collapsed="false">
      <c r="A11" s="8" t="s">
        <v>71</v>
      </c>
      <c r="B11" s="8" t="s">
        <v>72</v>
      </c>
      <c r="C11" s="9" t="n">
        <v>3000</v>
      </c>
      <c r="D11" s="9" t="n">
        <v>45000</v>
      </c>
      <c r="E11" s="9" t="n">
        <v>0</v>
      </c>
      <c r="F11" s="9" t="n">
        <f aca="false">C11+D11+E11</f>
        <v>48000</v>
      </c>
      <c r="G11" s="10" t="n">
        <v>0</v>
      </c>
      <c r="H11" s="8" t="s">
        <v>73</v>
      </c>
    </row>
    <row r="12" customFormat="false" ht="15" hidden="false" customHeight="false" outlineLevel="0" collapsed="false">
      <c r="A12" s="11" t="s">
        <v>74</v>
      </c>
      <c r="B12" s="11"/>
      <c r="C12" s="12" t="n">
        <f aca="false">SUM(C5:C11)</f>
        <v>158000</v>
      </c>
      <c r="D12" s="12" t="n">
        <f aca="false">SUM(D5:D11)</f>
        <v>1020000</v>
      </c>
      <c r="E12" s="12" t="n">
        <f aca="false">SUM(E5:E11)</f>
        <v>500000</v>
      </c>
      <c r="F12" s="12" t="n">
        <f aca="false">SUM(F5:F11)</f>
        <v>1678000</v>
      </c>
      <c r="G12" s="13" t="n">
        <f aca="false">SUMPRODUCT(G5:G11,C5:C11+D5:D11)/(SUM(C5:C11)+SUM(D5:D11))</f>
        <v>0.53204584040747</v>
      </c>
      <c r="H12" s="11" t="s">
        <v>75</v>
      </c>
    </row>
    <row r="14" customFormat="false" ht="15" hidden="false" customHeight="false" outlineLevel="0" collapsed="false">
      <c r="A14" s="14" t="s">
        <v>76</v>
      </c>
    </row>
    <row r="15" customFormat="false" ht="15" hidden="false" customHeight="false" outlineLevel="0" collapsed="false">
      <c r="A15" s="15" t="s">
        <v>77</v>
      </c>
      <c r="B15" s="16" t="n">
        <f aca="false">SUM(C5:C11)+SUM(D5:D11)</f>
        <v>1178000</v>
      </c>
      <c r="C15" s="17" t="s">
        <v>78</v>
      </c>
    </row>
    <row r="16" customFormat="false" ht="15" hidden="false" customHeight="false" outlineLevel="0" collapsed="false">
      <c r="A16" s="15" t="s">
        <v>79</v>
      </c>
      <c r="B16" s="16" t="n">
        <f aca="false">SUM(E5:E11)</f>
        <v>500000</v>
      </c>
      <c r="C16" s="17" t="s">
        <v>80</v>
      </c>
    </row>
    <row r="17" customFormat="false" ht="15" hidden="false" customHeight="false" outlineLevel="0" collapsed="false">
      <c r="A17" s="15" t="s">
        <v>81</v>
      </c>
      <c r="B17" s="16" t="n">
        <f aca="false">B15+B16</f>
        <v>1678000</v>
      </c>
      <c r="C17" s="17" t="s">
        <v>82</v>
      </c>
    </row>
    <row r="18" customFormat="false" ht="15" hidden="false" customHeight="false" outlineLevel="0" collapsed="false">
      <c r="A18" s="15" t="s">
        <v>83</v>
      </c>
      <c r="B18" s="16" t="n">
        <v>1000000</v>
      </c>
      <c r="C18" s="17" t="s">
        <v>84</v>
      </c>
    </row>
    <row r="19" customFormat="false" ht="15" hidden="false" customHeight="false" outlineLevel="0" collapsed="false">
      <c r="A19" s="15" t="s">
        <v>85</v>
      </c>
      <c r="B19" s="16" t="n">
        <f aca="false">B15*0.4 + B16</f>
        <v>971200</v>
      </c>
      <c r="C19" s="17" t="s">
        <v>86</v>
      </c>
    </row>
    <row r="20" customFormat="false" ht="15" hidden="false" customHeight="false" outlineLevel="0" collapsed="false">
      <c r="A20" s="15" t="s">
        <v>87</v>
      </c>
      <c r="B20" s="16" t="n">
        <f aca="false">B19-B18</f>
        <v>-28800</v>
      </c>
      <c r="C20" s="17" t="s">
        <v>88</v>
      </c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4"/>
    <col collapsed="false" customWidth="true" hidden="false" outlineLevel="0" max="3" min="3" style="0" width="12"/>
    <col collapsed="false" customWidth="true" hidden="false" outlineLevel="0" max="4" min="4" style="0" width="22"/>
    <col collapsed="false" customWidth="true" hidden="false" outlineLevel="0" max="5" min="5" style="0" width="9"/>
    <col collapsed="false" customWidth="true" hidden="false" outlineLevel="0" max="6" min="6" style="0" width="12"/>
    <col collapsed="false" customWidth="true" hidden="false" outlineLevel="0" max="7" min="7" style="0" width="14"/>
    <col collapsed="false" customWidth="true" hidden="false" outlineLevel="0" max="8" min="8" style="0" width="18"/>
    <col collapsed="false" customWidth="true" hidden="false" outlineLevel="0" max="9" min="9" style="0" width="55"/>
    <col collapsed="false" customWidth="true" hidden="false" outlineLevel="0" max="10" min="10" style="0" width="30"/>
    <col collapsed="false" customWidth="true" hidden="false" outlineLevel="0" max="11" min="11" style="0" width="28"/>
    <col collapsed="false" customWidth="true" hidden="false" outlineLevel="0" max="12" min="12" style="0" width="55"/>
  </cols>
  <sheetData>
    <row r="1" customFormat="false" ht="19.7" hidden="false" customHeight="false" outlineLevel="0" collapsed="false">
      <c r="A1" s="1" t="s">
        <v>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customFormat="false" ht="39.55" hidden="false" customHeight="false" outlineLevel="0" collapsed="false">
      <c r="A3" s="7" t="s">
        <v>90</v>
      </c>
      <c r="B3" s="7" t="s">
        <v>91</v>
      </c>
      <c r="C3" s="7" t="s">
        <v>49</v>
      </c>
      <c r="D3" s="7" t="s">
        <v>92</v>
      </c>
      <c r="E3" s="7" t="s">
        <v>93</v>
      </c>
      <c r="F3" s="7" t="s">
        <v>94</v>
      </c>
      <c r="G3" s="7" t="s">
        <v>95</v>
      </c>
      <c r="H3" s="7" t="s">
        <v>96</v>
      </c>
      <c r="I3" s="7" t="s">
        <v>97</v>
      </c>
      <c r="J3" s="7" t="s">
        <v>98</v>
      </c>
      <c r="K3" s="7" t="s">
        <v>99</v>
      </c>
      <c r="L3" s="7" t="s">
        <v>100</v>
      </c>
    </row>
    <row r="4" customFormat="false" ht="23.85" hidden="false" customHeight="false" outlineLevel="0" collapsed="false">
      <c r="A4" s="8" t="n">
        <v>1</v>
      </c>
      <c r="B4" s="8" t="s">
        <v>101</v>
      </c>
      <c r="C4" s="8" t="s">
        <v>57</v>
      </c>
      <c r="D4" s="8" t="s">
        <v>102</v>
      </c>
      <c r="E4" s="8" t="s">
        <v>103</v>
      </c>
      <c r="F4" s="18" t="n">
        <v>98</v>
      </c>
      <c r="G4" s="9" t="n">
        <v>9000</v>
      </c>
      <c r="H4" s="8" t="s">
        <v>104</v>
      </c>
      <c r="I4" s="8" t="s">
        <v>105</v>
      </c>
      <c r="J4" s="8" t="s">
        <v>106</v>
      </c>
      <c r="K4" s="8" t="s">
        <v>107</v>
      </c>
      <c r="L4" s="8" t="s">
        <v>108</v>
      </c>
    </row>
    <row r="5" customFormat="false" ht="23.85" hidden="false" customHeight="false" outlineLevel="0" collapsed="false">
      <c r="A5" s="8" t="n">
        <v>2</v>
      </c>
      <c r="B5" s="8" t="s">
        <v>109</v>
      </c>
      <c r="C5" s="8" t="s">
        <v>57</v>
      </c>
      <c r="D5" s="8" t="s">
        <v>102</v>
      </c>
      <c r="E5" s="8" t="s">
        <v>103</v>
      </c>
      <c r="F5" s="18" t="n">
        <v>96</v>
      </c>
      <c r="G5" s="9" t="n">
        <v>8500</v>
      </c>
      <c r="H5" s="8" t="s">
        <v>104</v>
      </c>
      <c r="I5" s="8" t="s">
        <v>110</v>
      </c>
      <c r="J5" s="8" t="s">
        <v>111</v>
      </c>
      <c r="K5" s="8" t="s">
        <v>112</v>
      </c>
      <c r="L5" s="8" t="s">
        <v>113</v>
      </c>
    </row>
    <row r="6" customFormat="false" ht="23.85" hidden="false" customHeight="false" outlineLevel="0" collapsed="false">
      <c r="A6" s="8" t="n">
        <v>3</v>
      </c>
      <c r="B6" s="8" t="s">
        <v>114</v>
      </c>
      <c r="C6" s="8" t="s">
        <v>60</v>
      </c>
      <c r="D6" s="8" t="s">
        <v>102</v>
      </c>
      <c r="E6" s="8" t="s">
        <v>103</v>
      </c>
      <c r="F6" s="18" t="n">
        <v>95</v>
      </c>
      <c r="G6" s="9" t="n">
        <v>11000</v>
      </c>
      <c r="H6" s="8" t="s">
        <v>104</v>
      </c>
      <c r="I6" s="8" t="s">
        <v>115</v>
      </c>
      <c r="J6" s="8" t="s">
        <v>116</v>
      </c>
      <c r="K6" s="8" t="s">
        <v>117</v>
      </c>
      <c r="L6" s="8" t="s">
        <v>118</v>
      </c>
    </row>
    <row r="7" customFormat="false" ht="23.85" hidden="false" customHeight="false" outlineLevel="0" collapsed="false">
      <c r="A7" s="8" t="n">
        <v>4</v>
      </c>
      <c r="B7" s="8" t="s">
        <v>119</v>
      </c>
      <c r="C7" s="8" t="s">
        <v>62</v>
      </c>
      <c r="D7" s="8" t="s">
        <v>102</v>
      </c>
      <c r="E7" s="8" t="s">
        <v>103</v>
      </c>
      <c r="F7" s="18" t="n">
        <v>93</v>
      </c>
      <c r="G7" s="9" t="n">
        <v>4500</v>
      </c>
      <c r="H7" s="8" t="s">
        <v>104</v>
      </c>
      <c r="I7" s="8" t="s">
        <v>120</v>
      </c>
      <c r="J7" s="8" t="s">
        <v>121</v>
      </c>
      <c r="K7" s="8" t="s">
        <v>122</v>
      </c>
      <c r="L7" s="8" t="s">
        <v>123</v>
      </c>
    </row>
    <row r="8" customFormat="false" ht="15" hidden="false" customHeight="false" outlineLevel="0" collapsed="false">
      <c r="A8" s="8" t="n">
        <v>5</v>
      </c>
      <c r="B8" s="8" t="s">
        <v>124</v>
      </c>
      <c r="C8" s="8" t="s">
        <v>57</v>
      </c>
      <c r="D8" s="8" t="s">
        <v>102</v>
      </c>
      <c r="E8" s="8" t="s">
        <v>103</v>
      </c>
      <c r="F8" s="18" t="n">
        <v>92</v>
      </c>
      <c r="G8" s="9" t="n">
        <v>5500</v>
      </c>
      <c r="H8" s="8" t="s">
        <v>104</v>
      </c>
      <c r="I8" s="8" t="s">
        <v>125</v>
      </c>
      <c r="J8" s="8" t="s">
        <v>126</v>
      </c>
      <c r="K8" s="8" t="s">
        <v>127</v>
      </c>
      <c r="L8" s="8" t="s">
        <v>128</v>
      </c>
    </row>
    <row r="9" customFormat="false" ht="23.85" hidden="false" customHeight="false" outlineLevel="0" collapsed="false">
      <c r="A9" s="8" t="n">
        <v>6</v>
      </c>
      <c r="B9" s="8" t="s">
        <v>129</v>
      </c>
      <c r="C9" s="8" t="s">
        <v>130</v>
      </c>
      <c r="D9" s="8" t="s">
        <v>102</v>
      </c>
      <c r="E9" s="8" t="s">
        <v>103</v>
      </c>
      <c r="F9" s="18" t="n">
        <v>92</v>
      </c>
      <c r="G9" s="9" t="n">
        <v>8000</v>
      </c>
      <c r="H9" s="8" t="s">
        <v>104</v>
      </c>
      <c r="I9" s="8" t="s">
        <v>131</v>
      </c>
      <c r="J9" s="8" t="s">
        <v>132</v>
      </c>
      <c r="K9" s="8" t="s">
        <v>133</v>
      </c>
      <c r="L9" s="8" t="s">
        <v>134</v>
      </c>
    </row>
    <row r="10" customFormat="false" ht="23.85" hidden="false" customHeight="false" outlineLevel="0" collapsed="false">
      <c r="A10" s="8" t="n">
        <v>7</v>
      </c>
      <c r="B10" s="8" t="s">
        <v>135</v>
      </c>
      <c r="C10" s="8" t="s">
        <v>67</v>
      </c>
      <c r="D10" s="8" t="s">
        <v>102</v>
      </c>
      <c r="E10" s="8" t="s">
        <v>136</v>
      </c>
      <c r="F10" s="18" t="n">
        <v>90</v>
      </c>
      <c r="G10" s="9" t="n">
        <v>3000</v>
      </c>
      <c r="H10" s="8" t="s">
        <v>104</v>
      </c>
      <c r="I10" s="8" t="s">
        <v>137</v>
      </c>
      <c r="J10" s="8" t="s">
        <v>138</v>
      </c>
      <c r="K10" s="8" t="s">
        <v>139</v>
      </c>
      <c r="L10" s="8" t="s">
        <v>140</v>
      </c>
    </row>
    <row r="11" customFormat="false" ht="23.85" hidden="false" customHeight="false" outlineLevel="0" collapsed="false">
      <c r="A11" s="8" t="n">
        <v>8</v>
      </c>
      <c r="B11" s="8" t="s">
        <v>141</v>
      </c>
      <c r="C11" s="8" t="s">
        <v>62</v>
      </c>
      <c r="D11" s="8" t="s">
        <v>102</v>
      </c>
      <c r="E11" s="8" t="s">
        <v>103</v>
      </c>
      <c r="F11" s="18" t="n">
        <v>89</v>
      </c>
      <c r="G11" s="9" t="n">
        <v>6500</v>
      </c>
      <c r="H11" s="8" t="s">
        <v>104</v>
      </c>
      <c r="I11" s="8" t="s">
        <v>142</v>
      </c>
      <c r="J11" s="8" t="s">
        <v>143</v>
      </c>
      <c r="K11" s="8" t="s">
        <v>144</v>
      </c>
      <c r="L11" s="8" t="s">
        <v>145</v>
      </c>
    </row>
    <row r="12" customFormat="false" ht="23.85" hidden="false" customHeight="false" outlineLevel="0" collapsed="false">
      <c r="A12" s="8" t="n">
        <v>9</v>
      </c>
      <c r="B12" s="8" t="s">
        <v>146</v>
      </c>
      <c r="C12" s="8" t="s">
        <v>62</v>
      </c>
      <c r="D12" s="8" t="s">
        <v>102</v>
      </c>
      <c r="E12" s="8" t="s">
        <v>103</v>
      </c>
      <c r="F12" s="18" t="n">
        <v>88</v>
      </c>
      <c r="G12" s="9" t="n">
        <v>4500</v>
      </c>
      <c r="H12" s="8" t="s">
        <v>104</v>
      </c>
      <c r="I12" s="8" t="s">
        <v>147</v>
      </c>
      <c r="J12" s="8" t="s">
        <v>148</v>
      </c>
      <c r="K12" s="8" t="s">
        <v>149</v>
      </c>
      <c r="L12" s="8" t="s">
        <v>150</v>
      </c>
    </row>
    <row r="13" customFormat="false" ht="23.85" hidden="false" customHeight="false" outlineLevel="0" collapsed="false">
      <c r="A13" s="8" t="n">
        <v>10</v>
      </c>
      <c r="B13" s="8" t="s">
        <v>151</v>
      </c>
      <c r="C13" s="8" t="s">
        <v>62</v>
      </c>
      <c r="D13" s="8" t="s">
        <v>102</v>
      </c>
      <c r="E13" s="8" t="s">
        <v>103</v>
      </c>
      <c r="F13" s="18" t="n">
        <v>87</v>
      </c>
      <c r="G13" s="9" t="n">
        <v>4000</v>
      </c>
      <c r="H13" s="8" t="s">
        <v>104</v>
      </c>
      <c r="I13" s="8" t="s">
        <v>152</v>
      </c>
      <c r="J13" s="8" t="s">
        <v>143</v>
      </c>
      <c r="K13" s="8" t="s">
        <v>153</v>
      </c>
      <c r="L13" s="8" t="s">
        <v>154</v>
      </c>
    </row>
    <row r="14" customFormat="false" ht="15" hidden="false" customHeight="false" outlineLevel="0" collapsed="false">
      <c r="A14" s="8" t="n">
        <v>11</v>
      </c>
      <c r="B14" s="8" t="s">
        <v>155</v>
      </c>
      <c r="C14" s="8" t="s">
        <v>57</v>
      </c>
      <c r="D14" s="8" t="s">
        <v>102</v>
      </c>
      <c r="E14" s="8" t="s">
        <v>103</v>
      </c>
      <c r="F14" s="18" t="n">
        <v>86</v>
      </c>
      <c r="G14" s="9" t="n">
        <v>4000</v>
      </c>
      <c r="H14" s="8" t="s">
        <v>104</v>
      </c>
      <c r="I14" s="8" t="s">
        <v>156</v>
      </c>
      <c r="J14" s="8" t="s">
        <v>157</v>
      </c>
      <c r="K14" s="8" t="s">
        <v>158</v>
      </c>
      <c r="L14" s="8" t="s">
        <v>159</v>
      </c>
    </row>
    <row r="15" customFormat="false" ht="15" hidden="false" customHeight="false" outlineLevel="0" collapsed="false">
      <c r="A15" s="8" t="n">
        <v>12</v>
      </c>
      <c r="B15" s="8" t="s">
        <v>160</v>
      </c>
      <c r="C15" s="8" t="s">
        <v>60</v>
      </c>
      <c r="D15" s="8" t="s">
        <v>102</v>
      </c>
      <c r="E15" s="8" t="s">
        <v>136</v>
      </c>
      <c r="F15" s="18" t="n">
        <v>84</v>
      </c>
      <c r="G15" s="9" t="n">
        <v>2500</v>
      </c>
      <c r="H15" s="8" t="s">
        <v>104</v>
      </c>
      <c r="I15" s="8" t="s">
        <v>161</v>
      </c>
      <c r="J15" s="8" t="s">
        <v>162</v>
      </c>
      <c r="K15" s="8" t="s">
        <v>163</v>
      </c>
      <c r="L15" s="8" t="s">
        <v>164</v>
      </c>
    </row>
    <row r="16" customFormat="false" ht="23.85" hidden="false" customHeight="false" outlineLevel="0" collapsed="false">
      <c r="A16" s="8" t="n">
        <v>13</v>
      </c>
      <c r="B16" s="8" t="s">
        <v>165</v>
      </c>
      <c r="C16" s="8" t="s">
        <v>60</v>
      </c>
      <c r="D16" s="8" t="s">
        <v>102</v>
      </c>
      <c r="E16" s="8" t="s">
        <v>136</v>
      </c>
      <c r="F16" s="18" t="n">
        <v>82</v>
      </c>
      <c r="G16" s="9" t="n">
        <v>2500</v>
      </c>
      <c r="H16" s="8" t="s">
        <v>104</v>
      </c>
      <c r="I16" s="8" t="s">
        <v>166</v>
      </c>
      <c r="J16" s="8" t="s">
        <v>167</v>
      </c>
      <c r="K16" s="8" t="s">
        <v>168</v>
      </c>
      <c r="L16" s="8" t="s">
        <v>169</v>
      </c>
    </row>
    <row r="17" customFormat="false" ht="15" hidden="false" customHeight="false" outlineLevel="0" collapsed="false">
      <c r="A17" s="8" t="n">
        <v>14</v>
      </c>
      <c r="B17" s="8" t="s">
        <v>170</v>
      </c>
      <c r="C17" s="8" t="s">
        <v>60</v>
      </c>
      <c r="D17" s="8" t="s">
        <v>102</v>
      </c>
      <c r="E17" s="8" t="s">
        <v>136</v>
      </c>
      <c r="F17" s="18" t="n">
        <v>80</v>
      </c>
      <c r="G17" s="9" t="n">
        <v>2200</v>
      </c>
      <c r="H17" s="8" t="s">
        <v>104</v>
      </c>
      <c r="I17" s="8" t="s">
        <v>171</v>
      </c>
      <c r="J17" s="8" t="s">
        <v>143</v>
      </c>
      <c r="K17" s="8" t="s">
        <v>172</v>
      </c>
      <c r="L17" s="8" t="s">
        <v>173</v>
      </c>
    </row>
    <row r="18" customFormat="false" ht="15" hidden="false" customHeight="false" outlineLevel="0" collapsed="false">
      <c r="A18" s="8" t="n">
        <v>15</v>
      </c>
      <c r="B18" s="8" t="s">
        <v>174</v>
      </c>
      <c r="C18" s="8" t="s">
        <v>60</v>
      </c>
      <c r="D18" s="8" t="s">
        <v>102</v>
      </c>
      <c r="E18" s="8" t="s">
        <v>136</v>
      </c>
      <c r="F18" s="18" t="n">
        <v>79</v>
      </c>
      <c r="G18" s="9" t="n">
        <v>1800</v>
      </c>
      <c r="H18" s="8" t="s">
        <v>104</v>
      </c>
      <c r="I18" s="8" t="s">
        <v>175</v>
      </c>
      <c r="J18" s="8" t="s">
        <v>162</v>
      </c>
      <c r="K18" s="8" t="s">
        <v>176</v>
      </c>
      <c r="L18" s="8" t="s">
        <v>177</v>
      </c>
    </row>
    <row r="19" customFormat="false" ht="23.85" hidden="false" customHeight="false" outlineLevel="0" collapsed="false">
      <c r="A19" s="8" t="n">
        <v>16</v>
      </c>
      <c r="B19" s="8" t="s">
        <v>178</v>
      </c>
      <c r="C19" s="8" t="s">
        <v>62</v>
      </c>
      <c r="D19" s="8" t="s">
        <v>102</v>
      </c>
      <c r="E19" s="8" t="s">
        <v>103</v>
      </c>
      <c r="F19" s="18" t="n">
        <v>85</v>
      </c>
      <c r="G19" s="9" t="n">
        <v>5000</v>
      </c>
      <c r="H19" s="8" t="s">
        <v>104</v>
      </c>
      <c r="I19" s="8" t="s">
        <v>179</v>
      </c>
      <c r="J19" s="8" t="s">
        <v>143</v>
      </c>
      <c r="K19" s="8" t="s">
        <v>180</v>
      </c>
      <c r="L19" s="8" t="s">
        <v>181</v>
      </c>
    </row>
    <row r="20" customFormat="false" ht="15" hidden="false" customHeight="false" outlineLevel="0" collapsed="false">
      <c r="A20" s="8" t="n">
        <v>17</v>
      </c>
      <c r="B20" s="8" t="s">
        <v>182</v>
      </c>
      <c r="C20" s="8" t="s">
        <v>67</v>
      </c>
      <c r="D20" s="8" t="s">
        <v>102</v>
      </c>
      <c r="E20" s="8" t="s">
        <v>136</v>
      </c>
      <c r="F20" s="18" t="n">
        <v>75</v>
      </c>
      <c r="G20" s="9" t="n">
        <v>1200</v>
      </c>
      <c r="H20" s="8" t="s">
        <v>104</v>
      </c>
      <c r="I20" s="8" t="s">
        <v>183</v>
      </c>
      <c r="J20" s="8" t="s">
        <v>162</v>
      </c>
      <c r="K20" s="8" t="s">
        <v>133</v>
      </c>
      <c r="L20" s="8" t="s">
        <v>184</v>
      </c>
    </row>
    <row r="21" customFormat="false" ht="15" hidden="false" customHeight="false" outlineLevel="0" collapsed="false">
      <c r="A21" s="8" t="n">
        <v>18</v>
      </c>
      <c r="B21" s="8" t="s">
        <v>185</v>
      </c>
      <c r="C21" s="8" t="s">
        <v>67</v>
      </c>
      <c r="D21" s="8" t="s">
        <v>102</v>
      </c>
      <c r="E21" s="8" t="s">
        <v>136</v>
      </c>
      <c r="F21" s="18" t="n">
        <v>80</v>
      </c>
      <c r="G21" s="9" t="n">
        <v>2200</v>
      </c>
      <c r="H21" s="8" t="s">
        <v>104</v>
      </c>
      <c r="I21" s="8" t="s">
        <v>186</v>
      </c>
      <c r="J21" s="8" t="s">
        <v>143</v>
      </c>
      <c r="K21" s="8" t="s">
        <v>187</v>
      </c>
      <c r="L21" s="8" t="s">
        <v>188</v>
      </c>
    </row>
    <row r="22" customFormat="false" ht="15" hidden="false" customHeight="false" outlineLevel="0" collapsed="false">
      <c r="A22" s="8" t="n">
        <v>19</v>
      </c>
      <c r="B22" s="8" t="s">
        <v>189</v>
      </c>
      <c r="C22" s="8" t="s">
        <v>69</v>
      </c>
      <c r="D22" s="8" t="s">
        <v>102</v>
      </c>
      <c r="E22" s="8" t="s">
        <v>136</v>
      </c>
      <c r="F22" s="18" t="n">
        <v>78</v>
      </c>
      <c r="G22" s="9" t="n">
        <v>1800</v>
      </c>
      <c r="H22" s="8" t="s">
        <v>104</v>
      </c>
      <c r="I22" s="8" t="s">
        <v>190</v>
      </c>
      <c r="J22" s="8" t="s">
        <v>143</v>
      </c>
      <c r="K22" s="8" t="s">
        <v>191</v>
      </c>
      <c r="L22" s="8" t="s">
        <v>192</v>
      </c>
    </row>
    <row r="23" customFormat="false" ht="15" hidden="false" customHeight="false" outlineLevel="0" collapsed="false">
      <c r="A23" s="8" t="n">
        <v>20</v>
      </c>
      <c r="B23" s="8" t="s">
        <v>193</v>
      </c>
      <c r="C23" s="8" t="s">
        <v>69</v>
      </c>
      <c r="D23" s="8" t="s">
        <v>102</v>
      </c>
      <c r="E23" s="8" t="s">
        <v>136</v>
      </c>
      <c r="F23" s="18" t="n">
        <v>74</v>
      </c>
      <c r="G23" s="9" t="n">
        <v>800</v>
      </c>
      <c r="H23" s="8" t="s">
        <v>104</v>
      </c>
      <c r="I23" s="8" t="s">
        <v>194</v>
      </c>
      <c r="J23" s="8" t="s">
        <v>162</v>
      </c>
      <c r="K23" s="8" t="s">
        <v>195</v>
      </c>
      <c r="L23" s="8" t="s">
        <v>196</v>
      </c>
    </row>
    <row r="24" customFormat="false" ht="23.85" hidden="false" customHeight="false" outlineLevel="0" collapsed="false">
      <c r="A24" s="8" t="n">
        <v>21</v>
      </c>
      <c r="B24" s="8" t="s">
        <v>197</v>
      </c>
      <c r="C24" s="8" t="s">
        <v>64</v>
      </c>
      <c r="D24" s="8" t="s">
        <v>102</v>
      </c>
      <c r="E24" s="8" t="s">
        <v>198</v>
      </c>
      <c r="F24" s="18" t="n">
        <v>72</v>
      </c>
      <c r="G24" s="9" t="n">
        <v>2200</v>
      </c>
      <c r="H24" s="8" t="s">
        <v>104</v>
      </c>
      <c r="I24" s="8" t="s">
        <v>199</v>
      </c>
      <c r="J24" s="8" t="s">
        <v>143</v>
      </c>
      <c r="K24" s="8" t="s">
        <v>200</v>
      </c>
      <c r="L24" s="8" t="s">
        <v>201</v>
      </c>
    </row>
    <row r="25" customFormat="false" ht="15" hidden="false" customHeight="false" outlineLevel="0" collapsed="false">
      <c r="A25" s="8" t="n">
        <v>22</v>
      </c>
      <c r="B25" s="8" t="s">
        <v>202</v>
      </c>
      <c r="C25" s="8" t="s">
        <v>64</v>
      </c>
      <c r="D25" s="8" t="s">
        <v>102</v>
      </c>
      <c r="E25" s="8" t="s">
        <v>198</v>
      </c>
      <c r="F25" s="18" t="n">
        <v>68</v>
      </c>
      <c r="G25" s="9" t="n">
        <v>1500</v>
      </c>
      <c r="H25" s="8" t="s">
        <v>104</v>
      </c>
      <c r="I25" s="8" t="s">
        <v>203</v>
      </c>
      <c r="J25" s="8" t="s">
        <v>162</v>
      </c>
      <c r="K25" s="8" t="s">
        <v>204</v>
      </c>
      <c r="L25" s="8" t="s">
        <v>205</v>
      </c>
    </row>
    <row r="26" customFormat="false" ht="15" hidden="false" customHeight="false" outlineLevel="0" collapsed="false">
      <c r="A26" s="8" t="n">
        <v>23</v>
      </c>
      <c r="B26" s="8" t="s">
        <v>206</v>
      </c>
      <c r="C26" s="8" t="s">
        <v>64</v>
      </c>
      <c r="D26" s="8" t="s">
        <v>102</v>
      </c>
      <c r="E26" s="8" t="s">
        <v>198</v>
      </c>
      <c r="F26" s="18" t="n">
        <v>66</v>
      </c>
      <c r="G26" s="9" t="n">
        <v>1200</v>
      </c>
      <c r="H26" s="8" t="s">
        <v>104</v>
      </c>
      <c r="I26" s="8" t="s">
        <v>207</v>
      </c>
      <c r="J26" s="8" t="s">
        <v>143</v>
      </c>
      <c r="K26" s="8" t="s">
        <v>208</v>
      </c>
      <c r="L26" s="8" t="s">
        <v>209</v>
      </c>
    </row>
    <row r="27" customFormat="false" ht="15" hidden="false" customHeight="false" outlineLevel="0" collapsed="false">
      <c r="A27" s="8" t="n">
        <v>24</v>
      </c>
      <c r="B27" s="8" t="s">
        <v>210</v>
      </c>
      <c r="C27" s="8" t="s">
        <v>60</v>
      </c>
      <c r="D27" s="8" t="s">
        <v>102</v>
      </c>
      <c r="E27" s="8" t="s">
        <v>136</v>
      </c>
      <c r="F27" s="18" t="n">
        <v>70</v>
      </c>
      <c r="G27" s="9" t="n">
        <v>900</v>
      </c>
      <c r="H27" s="8" t="s">
        <v>104</v>
      </c>
      <c r="I27" s="8" t="s">
        <v>211</v>
      </c>
      <c r="J27" s="8" t="s">
        <v>162</v>
      </c>
      <c r="K27" s="8" t="s">
        <v>212</v>
      </c>
      <c r="L27" s="8" t="s">
        <v>213</v>
      </c>
    </row>
    <row r="28" customFormat="false" ht="15" hidden="false" customHeight="false" outlineLevel="0" collapsed="false">
      <c r="A28" s="8" t="n">
        <v>25</v>
      </c>
      <c r="B28" s="8" t="s">
        <v>214</v>
      </c>
      <c r="C28" s="8" t="s">
        <v>130</v>
      </c>
      <c r="D28" s="8" t="s">
        <v>215</v>
      </c>
      <c r="E28" s="8" t="s">
        <v>103</v>
      </c>
      <c r="F28" s="18" t="n">
        <v>90</v>
      </c>
      <c r="G28" s="9" t="n">
        <v>12000</v>
      </c>
      <c r="H28" s="8" t="s">
        <v>104</v>
      </c>
      <c r="I28" s="8" t="s">
        <v>216</v>
      </c>
      <c r="J28" s="8" t="s">
        <v>217</v>
      </c>
      <c r="K28" s="8" t="s">
        <v>218</v>
      </c>
      <c r="L28" s="8" t="s">
        <v>219</v>
      </c>
    </row>
    <row r="29" customFormat="false" ht="15" hidden="false" customHeight="false" outlineLevel="0" collapsed="false">
      <c r="A29" s="8" t="n">
        <v>26</v>
      </c>
      <c r="B29" s="8" t="s">
        <v>220</v>
      </c>
      <c r="C29" s="8" t="s">
        <v>62</v>
      </c>
      <c r="D29" s="8" t="s">
        <v>215</v>
      </c>
      <c r="E29" s="8" t="s">
        <v>103</v>
      </c>
      <c r="F29" s="18" t="n">
        <v>84</v>
      </c>
      <c r="G29" s="9" t="n">
        <v>4000</v>
      </c>
      <c r="H29" s="8" t="s">
        <v>104</v>
      </c>
      <c r="I29" s="8" t="s">
        <v>221</v>
      </c>
      <c r="J29" s="8" t="s">
        <v>222</v>
      </c>
      <c r="K29" s="8" t="s">
        <v>223</v>
      </c>
      <c r="L29" s="8" t="s">
        <v>224</v>
      </c>
    </row>
    <row r="30" customFormat="false" ht="15" hidden="false" customHeight="false" outlineLevel="0" collapsed="false">
      <c r="A30" s="8" t="n">
        <v>27</v>
      </c>
      <c r="B30" s="8" t="s">
        <v>225</v>
      </c>
      <c r="C30" s="8" t="s">
        <v>62</v>
      </c>
      <c r="D30" s="8" t="s">
        <v>215</v>
      </c>
      <c r="E30" s="8" t="s">
        <v>136</v>
      </c>
      <c r="F30" s="18" t="n">
        <v>76</v>
      </c>
      <c r="G30" s="9" t="n">
        <v>2500</v>
      </c>
      <c r="H30" s="8" t="s">
        <v>104</v>
      </c>
      <c r="I30" s="8" t="s">
        <v>226</v>
      </c>
      <c r="J30" s="8" t="s">
        <v>227</v>
      </c>
      <c r="K30" s="8" t="s">
        <v>228</v>
      </c>
      <c r="L30" s="8" t="s">
        <v>229</v>
      </c>
    </row>
    <row r="31" customFormat="false" ht="15" hidden="false" customHeight="false" outlineLevel="0" collapsed="false">
      <c r="A31" s="8" t="n">
        <v>28</v>
      </c>
      <c r="B31" s="8" t="s">
        <v>230</v>
      </c>
      <c r="C31" s="8" t="s">
        <v>62</v>
      </c>
      <c r="D31" s="8" t="s">
        <v>215</v>
      </c>
      <c r="E31" s="8" t="s">
        <v>136</v>
      </c>
      <c r="F31" s="18" t="n">
        <v>70</v>
      </c>
      <c r="G31" s="9" t="n">
        <v>1800</v>
      </c>
      <c r="H31" s="8" t="s">
        <v>104</v>
      </c>
      <c r="I31" s="8" t="s">
        <v>231</v>
      </c>
      <c r="J31" s="8" t="s">
        <v>222</v>
      </c>
      <c r="K31" s="8" t="s">
        <v>232</v>
      </c>
      <c r="L31" s="8"/>
    </row>
    <row r="32" customFormat="false" ht="15" hidden="false" customHeight="false" outlineLevel="0" collapsed="false">
      <c r="A32" s="8" t="n">
        <v>29</v>
      </c>
      <c r="B32" s="8" t="s">
        <v>233</v>
      </c>
      <c r="C32" s="8" t="s">
        <v>130</v>
      </c>
      <c r="D32" s="8" t="s">
        <v>215</v>
      </c>
      <c r="E32" s="8" t="s">
        <v>198</v>
      </c>
      <c r="F32" s="18" t="n">
        <v>65</v>
      </c>
      <c r="G32" s="9" t="n">
        <v>2000</v>
      </c>
      <c r="H32" s="8" t="s">
        <v>104</v>
      </c>
      <c r="I32" s="8" t="s">
        <v>234</v>
      </c>
      <c r="J32" s="8" t="s">
        <v>235</v>
      </c>
      <c r="K32" s="8" t="s">
        <v>236</v>
      </c>
      <c r="L32" s="8" t="s">
        <v>237</v>
      </c>
    </row>
    <row r="33" customFormat="false" ht="23.85" hidden="false" customHeight="false" outlineLevel="0" collapsed="false">
      <c r="A33" s="8" t="n">
        <v>30</v>
      </c>
      <c r="B33" s="8" t="s">
        <v>238</v>
      </c>
      <c r="C33" s="8" t="s">
        <v>130</v>
      </c>
      <c r="D33" s="8" t="s">
        <v>239</v>
      </c>
      <c r="E33" s="8" t="s">
        <v>103</v>
      </c>
      <c r="F33" s="18" t="n">
        <v>94</v>
      </c>
      <c r="G33" s="9" t="n">
        <v>6000</v>
      </c>
      <c r="H33" s="8" t="s">
        <v>240</v>
      </c>
      <c r="I33" s="8" t="s">
        <v>241</v>
      </c>
      <c r="J33" s="8" t="s">
        <v>242</v>
      </c>
      <c r="K33" s="8" t="s">
        <v>243</v>
      </c>
      <c r="L33" s="8" t="s">
        <v>244</v>
      </c>
    </row>
    <row r="34" customFormat="false" ht="15" hidden="false" customHeight="false" outlineLevel="0" collapsed="false">
      <c r="A34" s="8" t="n">
        <v>31</v>
      </c>
      <c r="B34" s="8" t="s">
        <v>245</v>
      </c>
      <c r="C34" s="8" t="s">
        <v>130</v>
      </c>
      <c r="D34" s="8" t="s">
        <v>239</v>
      </c>
      <c r="E34" s="8" t="s">
        <v>103</v>
      </c>
      <c r="F34" s="18" t="n">
        <v>92</v>
      </c>
      <c r="G34" s="9" t="n">
        <v>5500</v>
      </c>
      <c r="H34" s="8" t="s">
        <v>240</v>
      </c>
      <c r="I34" s="8" t="s">
        <v>246</v>
      </c>
      <c r="J34" s="8" t="s">
        <v>247</v>
      </c>
      <c r="K34" s="8" t="s">
        <v>248</v>
      </c>
      <c r="L34" s="8" t="s">
        <v>249</v>
      </c>
    </row>
    <row r="35" customFormat="false" ht="15" hidden="false" customHeight="false" outlineLevel="0" collapsed="false">
      <c r="A35" s="8" t="n">
        <v>32</v>
      </c>
      <c r="B35" s="8" t="s">
        <v>250</v>
      </c>
      <c r="C35" s="8" t="s">
        <v>130</v>
      </c>
      <c r="D35" s="8" t="s">
        <v>239</v>
      </c>
      <c r="E35" s="8" t="s">
        <v>136</v>
      </c>
      <c r="F35" s="18" t="n">
        <v>82</v>
      </c>
      <c r="G35" s="9" t="n">
        <v>3000</v>
      </c>
      <c r="H35" s="8" t="s">
        <v>240</v>
      </c>
      <c r="I35" s="8" t="s">
        <v>251</v>
      </c>
      <c r="J35" s="8" t="s">
        <v>252</v>
      </c>
      <c r="K35" s="8" t="s">
        <v>253</v>
      </c>
      <c r="L35" s="8"/>
    </row>
    <row r="36" customFormat="false" ht="15" hidden="false" customHeight="false" outlineLevel="0" collapsed="false">
      <c r="A36" s="8" t="n">
        <v>33</v>
      </c>
      <c r="B36" s="8" t="s">
        <v>254</v>
      </c>
      <c r="C36" s="8" t="s">
        <v>60</v>
      </c>
      <c r="D36" s="8" t="s">
        <v>239</v>
      </c>
      <c r="E36" s="8" t="s">
        <v>136</v>
      </c>
      <c r="F36" s="18" t="n">
        <v>78</v>
      </c>
      <c r="G36" s="9" t="n">
        <v>2500</v>
      </c>
      <c r="H36" s="8" t="s">
        <v>240</v>
      </c>
      <c r="I36" s="8" t="s">
        <v>255</v>
      </c>
      <c r="J36" s="8" t="s">
        <v>256</v>
      </c>
      <c r="K36" s="8" t="s">
        <v>257</v>
      </c>
      <c r="L36" s="8" t="s">
        <v>258</v>
      </c>
    </row>
    <row r="37" customFormat="false" ht="23.85" hidden="false" customHeight="false" outlineLevel="0" collapsed="false">
      <c r="A37" s="8" t="n">
        <v>34</v>
      </c>
      <c r="B37" s="8" t="s">
        <v>259</v>
      </c>
      <c r="C37" s="8" t="s">
        <v>57</v>
      </c>
      <c r="D37" s="8" t="s">
        <v>239</v>
      </c>
      <c r="E37" s="8" t="s">
        <v>103</v>
      </c>
      <c r="F37" s="18" t="n">
        <v>90</v>
      </c>
      <c r="G37" s="9" t="n">
        <v>7500</v>
      </c>
      <c r="H37" s="8" t="s">
        <v>240</v>
      </c>
      <c r="I37" s="8" t="s">
        <v>260</v>
      </c>
      <c r="J37" s="8" t="s">
        <v>261</v>
      </c>
      <c r="K37" s="8" t="s">
        <v>262</v>
      </c>
      <c r="L37" s="8" t="s">
        <v>263</v>
      </c>
    </row>
    <row r="38" customFormat="false" ht="15" hidden="false" customHeight="false" outlineLevel="0" collapsed="false">
      <c r="A38" s="8" t="n">
        <v>35</v>
      </c>
      <c r="B38" s="8" t="s">
        <v>264</v>
      </c>
      <c r="C38" s="8" t="s">
        <v>57</v>
      </c>
      <c r="D38" s="8" t="s">
        <v>265</v>
      </c>
      <c r="E38" s="8" t="s">
        <v>136</v>
      </c>
      <c r="F38" s="18" t="n">
        <v>80</v>
      </c>
      <c r="G38" s="9" t="n">
        <v>11000</v>
      </c>
      <c r="H38" s="8" t="s">
        <v>266</v>
      </c>
      <c r="I38" s="8" t="s">
        <v>267</v>
      </c>
      <c r="J38" s="8" t="s">
        <v>268</v>
      </c>
      <c r="K38" s="8" t="s">
        <v>269</v>
      </c>
      <c r="L38" s="8" t="s">
        <v>270</v>
      </c>
    </row>
    <row r="39" customFormat="false" ht="15" hidden="false" customHeight="false" outlineLevel="0" collapsed="false">
      <c r="A39" s="8" t="n">
        <v>36</v>
      </c>
      <c r="B39" s="8" t="s">
        <v>271</v>
      </c>
      <c r="C39" s="8" t="s">
        <v>57</v>
      </c>
      <c r="D39" s="8" t="s">
        <v>265</v>
      </c>
      <c r="E39" s="8" t="s">
        <v>103</v>
      </c>
      <c r="F39" s="18" t="n">
        <v>85</v>
      </c>
      <c r="G39" s="9" t="n">
        <v>2200</v>
      </c>
      <c r="H39" s="8" t="s">
        <v>266</v>
      </c>
      <c r="I39" s="8" t="s">
        <v>272</v>
      </c>
      <c r="J39" s="8" t="s">
        <v>273</v>
      </c>
      <c r="K39" s="8" t="s">
        <v>274</v>
      </c>
      <c r="L39" s="8" t="s">
        <v>275</v>
      </c>
    </row>
    <row r="40" customFormat="false" ht="15" hidden="false" customHeight="false" outlineLevel="0" collapsed="false">
      <c r="A40" s="8" t="n">
        <v>37</v>
      </c>
      <c r="B40" s="8" t="s">
        <v>276</v>
      </c>
      <c r="C40" s="8" t="s">
        <v>62</v>
      </c>
      <c r="D40" s="8" t="s">
        <v>265</v>
      </c>
      <c r="E40" s="8" t="s">
        <v>136</v>
      </c>
      <c r="F40" s="18" t="n">
        <v>72</v>
      </c>
      <c r="G40" s="9" t="n">
        <v>5000</v>
      </c>
      <c r="H40" s="8" t="s">
        <v>240</v>
      </c>
      <c r="I40" s="8" t="s">
        <v>277</v>
      </c>
      <c r="J40" s="8" t="s">
        <v>273</v>
      </c>
      <c r="K40" s="8" t="s">
        <v>278</v>
      </c>
      <c r="L40" s="8" t="s">
        <v>279</v>
      </c>
    </row>
    <row r="41" customFormat="false" ht="15" hidden="false" customHeight="false" outlineLevel="0" collapsed="false">
      <c r="A41" s="8" t="n">
        <v>38</v>
      </c>
      <c r="B41" s="8" t="s">
        <v>280</v>
      </c>
      <c r="C41" s="8" t="s">
        <v>62</v>
      </c>
      <c r="D41" s="8" t="s">
        <v>281</v>
      </c>
      <c r="E41" s="8" t="s">
        <v>198</v>
      </c>
      <c r="F41" s="18" t="n">
        <v>60</v>
      </c>
      <c r="G41" s="9" t="n">
        <v>3000</v>
      </c>
      <c r="H41" s="8" t="s">
        <v>240</v>
      </c>
      <c r="I41" s="8" t="s">
        <v>282</v>
      </c>
      <c r="J41" s="8" t="s">
        <v>273</v>
      </c>
      <c r="K41" s="8" t="s">
        <v>283</v>
      </c>
      <c r="L41" s="8" t="s">
        <v>284</v>
      </c>
    </row>
    <row r="42" customFormat="false" ht="15" hidden="false" customHeight="false" outlineLevel="0" collapsed="false">
      <c r="A42" s="8" t="n">
        <v>39</v>
      </c>
      <c r="B42" s="8" t="s">
        <v>285</v>
      </c>
      <c r="C42" s="8" t="s">
        <v>64</v>
      </c>
      <c r="D42" s="8" t="s">
        <v>265</v>
      </c>
      <c r="E42" s="8" t="s">
        <v>136</v>
      </c>
      <c r="F42" s="18" t="n">
        <v>70</v>
      </c>
      <c r="G42" s="9" t="n">
        <v>4000</v>
      </c>
      <c r="H42" s="8" t="s">
        <v>240</v>
      </c>
      <c r="I42" s="8" t="s">
        <v>286</v>
      </c>
      <c r="J42" s="8" t="s">
        <v>273</v>
      </c>
      <c r="K42" s="8" t="s">
        <v>287</v>
      </c>
      <c r="L42" s="8" t="s">
        <v>288</v>
      </c>
    </row>
    <row r="43" customFormat="false" ht="15" hidden="false" customHeight="false" outlineLevel="0" collapsed="false">
      <c r="A43" s="8" t="n">
        <v>40</v>
      </c>
      <c r="B43" s="8" t="s">
        <v>289</v>
      </c>
      <c r="C43" s="8" t="s">
        <v>60</v>
      </c>
      <c r="D43" s="8" t="s">
        <v>290</v>
      </c>
      <c r="E43" s="8" t="s">
        <v>103</v>
      </c>
      <c r="F43" s="18" t="n">
        <v>92</v>
      </c>
      <c r="G43" s="9" t="n">
        <v>95000</v>
      </c>
      <c r="H43" s="8" t="s">
        <v>291</v>
      </c>
      <c r="I43" s="8" t="s">
        <v>292</v>
      </c>
      <c r="J43" s="8" t="s">
        <v>293</v>
      </c>
      <c r="K43" s="8" t="s">
        <v>294</v>
      </c>
      <c r="L43" s="8" t="s">
        <v>295</v>
      </c>
    </row>
    <row r="44" customFormat="false" ht="15" hidden="false" customHeight="false" outlineLevel="0" collapsed="false">
      <c r="A44" s="8" t="n">
        <v>41</v>
      </c>
      <c r="B44" s="8" t="s">
        <v>296</v>
      </c>
      <c r="C44" s="8" t="s">
        <v>67</v>
      </c>
      <c r="D44" s="8" t="s">
        <v>290</v>
      </c>
      <c r="E44" s="8" t="s">
        <v>136</v>
      </c>
      <c r="F44" s="18" t="n">
        <v>82</v>
      </c>
      <c r="G44" s="9" t="n">
        <v>60000</v>
      </c>
      <c r="H44" s="8" t="s">
        <v>291</v>
      </c>
      <c r="I44" s="8" t="s">
        <v>297</v>
      </c>
      <c r="J44" s="8" t="s">
        <v>293</v>
      </c>
      <c r="K44" s="8" t="s">
        <v>298</v>
      </c>
      <c r="L44" s="8" t="s">
        <v>299</v>
      </c>
    </row>
    <row r="45" customFormat="false" ht="15" hidden="false" customHeight="false" outlineLevel="0" collapsed="false">
      <c r="A45" s="8" t="n">
        <v>42</v>
      </c>
      <c r="B45" s="8" t="s">
        <v>300</v>
      </c>
      <c r="C45" s="8" t="s">
        <v>69</v>
      </c>
      <c r="D45" s="8" t="s">
        <v>290</v>
      </c>
      <c r="E45" s="8" t="s">
        <v>136</v>
      </c>
      <c r="F45" s="18" t="n">
        <v>80</v>
      </c>
      <c r="G45" s="9" t="n">
        <v>18000</v>
      </c>
      <c r="H45" s="8" t="s">
        <v>291</v>
      </c>
      <c r="I45" s="8" t="s">
        <v>301</v>
      </c>
      <c r="J45" s="8" t="s">
        <v>293</v>
      </c>
      <c r="K45" s="8" t="s">
        <v>302</v>
      </c>
      <c r="L45" s="8"/>
    </row>
    <row r="46" customFormat="false" ht="15" hidden="false" customHeight="false" outlineLevel="0" collapsed="false">
      <c r="A46" s="8" t="n">
        <v>43</v>
      </c>
      <c r="B46" s="8" t="s">
        <v>303</v>
      </c>
      <c r="C46" s="8" t="s">
        <v>64</v>
      </c>
      <c r="D46" s="8" t="s">
        <v>304</v>
      </c>
      <c r="E46" s="8" t="s">
        <v>198</v>
      </c>
      <c r="F46" s="18" t="n">
        <v>55</v>
      </c>
      <c r="G46" s="9" t="n">
        <v>30000</v>
      </c>
      <c r="H46" s="8" t="s">
        <v>305</v>
      </c>
      <c r="I46" s="8" t="s">
        <v>306</v>
      </c>
      <c r="J46" s="8" t="s">
        <v>307</v>
      </c>
      <c r="K46" s="8" t="s">
        <v>308</v>
      </c>
      <c r="L46" s="8"/>
    </row>
    <row r="47" customFormat="false" ht="23.85" hidden="false" customHeight="false" outlineLevel="0" collapsed="false">
      <c r="A47" s="8" t="n">
        <v>44</v>
      </c>
      <c r="B47" s="8" t="s">
        <v>309</v>
      </c>
      <c r="C47" s="8" t="s">
        <v>60</v>
      </c>
      <c r="D47" s="8" t="s">
        <v>310</v>
      </c>
      <c r="E47" s="8" t="s">
        <v>103</v>
      </c>
      <c r="F47" s="18" t="n">
        <v>93</v>
      </c>
      <c r="G47" s="9" t="n">
        <v>70000</v>
      </c>
      <c r="H47" s="8" t="s">
        <v>311</v>
      </c>
      <c r="I47" s="8" t="s">
        <v>312</v>
      </c>
      <c r="J47" s="8" t="s">
        <v>313</v>
      </c>
      <c r="K47" s="8" t="s">
        <v>314</v>
      </c>
      <c r="L47" s="8" t="s">
        <v>315</v>
      </c>
    </row>
    <row r="48" customFormat="false" ht="15" hidden="false" customHeight="false" outlineLevel="0" collapsed="false">
      <c r="A48" s="8" t="n">
        <v>45</v>
      </c>
      <c r="B48" s="8" t="s">
        <v>316</v>
      </c>
      <c r="C48" s="8" t="s">
        <v>130</v>
      </c>
      <c r="D48" s="8" t="s">
        <v>310</v>
      </c>
      <c r="E48" s="8" t="s">
        <v>103</v>
      </c>
      <c r="F48" s="18" t="n">
        <v>88</v>
      </c>
      <c r="G48" s="9" t="n">
        <v>45000</v>
      </c>
      <c r="H48" s="8" t="s">
        <v>317</v>
      </c>
      <c r="I48" s="8" t="s">
        <v>318</v>
      </c>
      <c r="J48" s="8" t="s">
        <v>319</v>
      </c>
      <c r="K48" s="8" t="s">
        <v>320</v>
      </c>
      <c r="L48" s="8" t="s">
        <v>321</v>
      </c>
    </row>
    <row r="49" customFormat="false" ht="15" hidden="false" customHeight="false" outlineLevel="0" collapsed="false">
      <c r="A49" s="8" t="n">
        <v>46</v>
      </c>
      <c r="B49" s="8" t="s">
        <v>322</v>
      </c>
      <c r="C49" s="8" t="s">
        <v>60</v>
      </c>
      <c r="D49" s="8" t="s">
        <v>310</v>
      </c>
      <c r="E49" s="8" t="s">
        <v>136</v>
      </c>
      <c r="F49" s="18" t="n">
        <v>82</v>
      </c>
      <c r="G49" s="9" t="n">
        <v>35000</v>
      </c>
      <c r="H49" s="8" t="s">
        <v>317</v>
      </c>
      <c r="I49" s="8" t="s">
        <v>323</v>
      </c>
      <c r="J49" s="8" t="s">
        <v>324</v>
      </c>
      <c r="K49" s="8" t="s">
        <v>325</v>
      </c>
      <c r="L49" s="8"/>
    </row>
    <row r="50" customFormat="false" ht="15" hidden="false" customHeight="false" outlineLevel="0" collapsed="false">
      <c r="A50" s="8" t="n">
        <v>47</v>
      </c>
      <c r="B50" s="8" t="s">
        <v>326</v>
      </c>
      <c r="C50" s="8" t="s">
        <v>60</v>
      </c>
      <c r="D50" s="8" t="s">
        <v>310</v>
      </c>
      <c r="E50" s="8" t="s">
        <v>136</v>
      </c>
      <c r="F50" s="18" t="n">
        <v>78</v>
      </c>
      <c r="G50" s="9" t="n">
        <v>30000</v>
      </c>
      <c r="H50" s="8" t="s">
        <v>317</v>
      </c>
      <c r="I50" s="8" t="s">
        <v>327</v>
      </c>
      <c r="J50" s="8" t="s">
        <v>328</v>
      </c>
      <c r="K50" s="8" t="s">
        <v>329</v>
      </c>
      <c r="L50" s="8"/>
    </row>
    <row r="51" customFormat="false" ht="15" hidden="false" customHeight="false" outlineLevel="0" collapsed="false">
      <c r="A51" s="8" t="n">
        <v>48</v>
      </c>
      <c r="B51" s="8" t="s">
        <v>330</v>
      </c>
      <c r="C51" s="8" t="s">
        <v>62</v>
      </c>
      <c r="D51" s="8" t="s">
        <v>310</v>
      </c>
      <c r="E51" s="8" t="s">
        <v>103</v>
      </c>
      <c r="F51" s="18" t="n">
        <v>82</v>
      </c>
      <c r="G51" s="9" t="n">
        <v>25000</v>
      </c>
      <c r="H51" s="8" t="s">
        <v>317</v>
      </c>
      <c r="I51" s="8" t="s">
        <v>331</v>
      </c>
      <c r="J51" s="8" t="s">
        <v>332</v>
      </c>
      <c r="K51" s="8" t="s">
        <v>333</v>
      </c>
      <c r="L51" s="8"/>
    </row>
    <row r="52" customFormat="false" ht="15" hidden="false" customHeight="false" outlineLevel="0" collapsed="false">
      <c r="A52" s="8" t="n">
        <v>49</v>
      </c>
      <c r="B52" s="8" t="s">
        <v>334</v>
      </c>
      <c r="C52" s="8" t="s">
        <v>62</v>
      </c>
      <c r="D52" s="8" t="s">
        <v>310</v>
      </c>
      <c r="E52" s="8" t="s">
        <v>136</v>
      </c>
      <c r="F52" s="18" t="n">
        <v>76</v>
      </c>
      <c r="G52" s="9" t="n">
        <v>20000</v>
      </c>
      <c r="H52" s="8" t="s">
        <v>317</v>
      </c>
      <c r="I52" s="8" t="s">
        <v>335</v>
      </c>
      <c r="J52" s="8" t="s">
        <v>324</v>
      </c>
      <c r="K52" s="8" t="s">
        <v>336</v>
      </c>
      <c r="L52" s="8"/>
    </row>
    <row r="53" customFormat="false" ht="15" hidden="false" customHeight="false" outlineLevel="0" collapsed="false">
      <c r="A53" s="8" t="n">
        <v>50</v>
      </c>
      <c r="B53" s="8" t="s">
        <v>337</v>
      </c>
      <c r="C53" s="8" t="s">
        <v>62</v>
      </c>
      <c r="D53" s="8" t="s">
        <v>310</v>
      </c>
      <c r="E53" s="8" t="s">
        <v>136</v>
      </c>
      <c r="F53" s="18" t="n">
        <v>70</v>
      </c>
      <c r="G53" s="9" t="n">
        <v>15000</v>
      </c>
      <c r="H53" s="8" t="s">
        <v>317</v>
      </c>
      <c r="I53" s="8" t="s">
        <v>338</v>
      </c>
      <c r="J53" s="8" t="s">
        <v>339</v>
      </c>
      <c r="K53" s="8" t="s">
        <v>340</v>
      </c>
      <c r="L53" s="8"/>
    </row>
    <row r="54" customFormat="false" ht="15" hidden="false" customHeight="false" outlineLevel="0" collapsed="false">
      <c r="A54" s="8" t="n">
        <v>51</v>
      </c>
      <c r="B54" s="8" t="s">
        <v>341</v>
      </c>
      <c r="C54" s="8" t="s">
        <v>64</v>
      </c>
      <c r="D54" s="8" t="s">
        <v>310</v>
      </c>
      <c r="E54" s="8" t="s">
        <v>136</v>
      </c>
      <c r="F54" s="18" t="n">
        <v>75</v>
      </c>
      <c r="G54" s="9" t="n">
        <v>18000</v>
      </c>
      <c r="H54" s="8" t="s">
        <v>317</v>
      </c>
      <c r="I54" s="8" t="s">
        <v>342</v>
      </c>
      <c r="J54" s="8" t="s">
        <v>328</v>
      </c>
      <c r="K54" s="8" t="s">
        <v>343</v>
      </c>
      <c r="L54" s="8"/>
    </row>
    <row r="55" customFormat="false" ht="15" hidden="false" customHeight="false" outlineLevel="0" collapsed="false">
      <c r="A55" s="8" t="n">
        <v>52</v>
      </c>
      <c r="B55" s="8" t="s">
        <v>344</v>
      </c>
      <c r="C55" s="8" t="s">
        <v>67</v>
      </c>
      <c r="D55" s="8" t="s">
        <v>310</v>
      </c>
      <c r="E55" s="8" t="s">
        <v>136</v>
      </c>
      <c r="F55" s="18" t="n">
        <v>72</v>
      </c>
      <c r="G55" s="9" t="n">
        <v>18000</v>
      </c>
      <c r="H55" s="8" t="s">
        <v>317</v>
      </c>
      <c r="I55" s="8" t="s">
        <v>345</v>
      </c>
      <c r="J55" s="8" t="s">
        <v>328</v>
      </c>
      <c r="K55" s="8" t="s">
        <v>346</v>
      </c>
      <c r="L55" s="8"/>
    </row>
    <row r="56" customFormat="false" ht="15" hidden="false" customHeight="false" outlineLevel="0" collapsed="false">
      <c r="A56" s="8" t="n">
        <v>53</v>
      </c>
      <c r="B56" s="8" t="s">
        <v>347</v>
      </c>
      <c r="C56" s="8" t="s">
        <v>67</v>
      </c>
      <c r="D56" s="8" t="s">
        <v>310</v>
      </c>
      <c r="E56" s="8" t="s">
        <v>136</v>
      </c>
      <c r="F56" s="18" t="n">
        <v>74</v>
      </c>
      <c r="G56" s="9" t="n">
        <v>20000</v>
      </c>
      <c r="H56" s="8" t="s">
        <v>317</v>
      </c>
      <c r="I56" s="8" t="s">
        <v>348</v>
      </c>
      <c r="J56" s="8" t="s">
        <v>349</v>
      </c>
      <c r="K56" s="8" t="s">
        <v>350</v>
      </c>
      <c r="L56" s="8"/>
    </row>
    <row r="57" customFormat="false" ht="15" hidden="false" customHeight="false" outlineLevel="0" collapsed="false">
      <c r="A57" s="8" t="n">
        <v>54</v>
      </c>
      <c r="B57" s="8" t="s">
        <v>351</v>
      </c>
      <c r="C57" s="8" t="s">
        <v>69</v>
      </c>
      <c r="D57" s="8" t="s">
        <v>310</v>
      </c>
      <c r="E57" s="8" t="s">
        <v>136</v>
      </c>
      <c r="F57" s="18" t="n">
        <v>70</v>
      </c>
      <c r="G57" s="9" t="n">
        <v>12000</v>
      </c>
      <c r="H57" s="8" t="s">
        <v>317</v>
      </c>
      <c r="I57" s="8" t="s">
        <v>352</v>
      </c>
      <c r="J57" s="8" t="s">
        <v>349</v>
      </c>
      <c r="K57" s="8" t="s">
        <v>353</v>
      </c>
      <c r="L57" s="8"/>
    </row>
    <row r="58" customFormat="false" ht="15" hidden="false" customHeight="false" outlineLevel="0" collapsed="false">
      <c r="A58" s="8" t="n">
        <v>55</v>
      </c>
      <c r="B58" s="8" t="s">
        <v>354</v>
      </c>
      <c r="C58" s="8" t="s">
        <v>71</v>
      </c>
      <c r="D58" s="8" t="s">
        <v>310</v>
      </c>
      <c r="E58" s="8" t="s">
        <v>198</v>
      </c>
      <c r="F58" s="18" t="n">
        <v>58</v>
      </c>
      <c r="G58" s="9" t="n">
        <v>8000</v>
      </c>
      <c r="H58" s="8" t="s">
        <v>317</v>
      </c>
      <c r="I58" s="8" t="s">
        <v>355</v>
      </c>
      <c r="J58" s="8" t="s">
        <v>356</v>
      </c>
      <c r="K58" s="8" t="s">
        <v>357</v>
      </c>
      <c r="L58" s="8" t="s">
        <v>358</v>
      </c>
    </row>
    <row r="59" customFormat="false" ht="23.85" hidden="false" customHeight="false" outlineLevel="0" collapsed="false">
      <c r="A59" s="8" t="n">
        <v>56</v>
      </c>
      <c r="B59" s="8" t="s">
        <v>359</v>
      </c>
      <c r="C59" s="8" t="s">
        <v>57</v>
      </c>
      <c r="D59" s="8" t="s">
        <v>360</v>
      </c>
      <c r="E59" s="8" t="s">
        <v>103</v>
      </c>
      <c r="F59" s="18" t="n">
        <v>88</v>
      </c>
      <c r="G59" s="9" t="n">
        <v>0</v>
      </c>
      <c r="H59" s="8" t="s">
        <v>305</v>
      </c>
      <c r="I59" s="8" t="s">
        <v>361</v>
      </c>
      <c r="J59" s="8" t="s">
        <v>362</v>
      </c>
      <c r="K59" s="8" t="s">
        <v>363</v>
      </c>
      <c r="L59" s="8" t="s">
        <v>364</v>
      </c>
    </row>
    <row r="60" customFormat="false" ht="15" hidden="false" customHeight="false" outlineLevel="0" collapsed="false">
      <c r="A60" s="8" t="n">
        <v>57</v>
      </c>
      <c r="B60" s="8" t="s">
        <v>365</v>
      </c>
      <c r="C60" s="8" t="s">
        <v>62</v>
      </c>
      <c r="D60" s="8" t="s">
        <v>360</v>
      </c>
      <c r="E60" s="8" t="s">
        <v>103</v>
      </c>
      <c r="F60" s="18" t="n">
        <v>85</v>
      </c>
      <c r="G60" s="9" t="n">
        <v>0</v>
      </c>
      <c r="H60" s="8" t="s">
        <v>305</v>
      </c>
      <c r="I60" s="8" t="s">
        <v>366</v>
      </c>
      <c r="J60" s="8" t="s">
        <v>367</v>
      </c>
      <c r="K60" s="8" t="s">
        <v>368</v>
      </c>
      <c r="L60" s="8"/>
    </row>
    <row r="61" customFormat="false" ht="15" hidden="false" customHeight="false" outlineLevel="0" collapsed="false">
      <c r="A61" s="8" t="n">
        <v>58</v>
      </c>
      <c r="B61" s="8" t="s">
        <v>369</v>
      </c>
      <c r="C61" s="8" t="s">
        <v>60</v>
      </c>
      <c r="D61" s="8" t="s">
        <v>360</v>
      </c>
      <c r="E61" s="8" t="s">
        <v>103</v>
      </c>
      <c r="F61" s="18" t="n">
        <v>82</v>
      </c>
      <c r="G61" s="9" t="n">
        <v>0</v>
      </c>
      <c r="H61" s="8" t="s">
        <v>305</v>
      </c>
      <c r="I61" s="8" t="s">
        <v>370</v>
      </c>
      <c r="J61" s="8" t="s">
        <v>371</v>
      </c>
      <c r="K61" s="8" t="s">
        <v>372</v>
      </c>
      <c r="L61" s="8"/>
    </row>
    <row r="62" customFormat="false" ht="15" hidden="false" customHeight="false" outlineLevel="0" collapsed="false">
      <c r="A62" s="8" t="n">
        <v>59</v>
      </c>
      <c r="B62" s="8" t="s">
        <v>373</v>
      </c>
      <c r="C62" s="8" t="s">
        <v>69</v>
      </c>
      <c r="D62" s="8" t="s">
        <v>360</v>
      </c>
      <c r="E62" s="8" t="s">
        <v>136</v>
      </c>
      <c r="F62" s="18" t="n">
        <v>70</v>
      </c>
      <c r="G62" s="9" t="n">
        <v>0</v>
      </c>
      <c r="H62" s="8" t="s">
        <v>305</v>
      </c>
      <c r="I62" s="8" t="s">
        <v>374</v>
      </c>
      <c r="J62" s="8" t="s">
        <v>375</v>
      </c>
      <c r="K62" s="8" t="s">
        <v>376</v>
      </c>
      <c r="L62" s="8"/>
    </row>
    <row r="63" customFormat="false" ht="15" hidden="false" customHeight="false" outlineLevel="0" collapsed="false">
      <c r="A63" s="8" t="n">
        <v>60</v>
      </c>
      <c r="B63" s="8" t="s">
        <v>377</v>
      </c>
      <c r="C63" s="8" t="s">
        <v>67</v>
      </c>
      <c r="D63" s="8" t="s">
        <v>360</v>
      </c>
      <c r="E63" s="8" t="s">
        <v>136</v>
      </c>
      <c r="F63" s="18" t="n">
        <v>70</v>
      </c>
      <c r="G63" s="9" t="n">
        <v>0</v>
      </c>
      <c r="H63" s="8" t="s">
        <v>305</v>
      </c>
      <c r="I63" s="8" t="s">
        <v>378</v>
      </c>
      <c r="J63" s="8" t="s">
        <v>375</v>
      </c>
      <c r="K63" s="8" t="s">
        <v>379</v>
      </c>
      <c r="L63" s="8"/>
    </row>
    <row r="65" customFormat="false" ht="15" hidden="false" customHeight="false" outlineLevel="0" collapsed="false">
      <c r="F65" s="14" t="s">
        <v>380</v>
      </c>
      <c r="G65" s="19" t="n">
        <f aca="false">SUM(G4:G63)</f>
        <v>685300</v>
      </c>
    </row>
  </sheetData>
  <mergeCells count="1">
    <mergeCell ref="A1:L1"/>
  </mergeCells>
  <conditionalFormatting sqref="F4:F63">
    <cfRule type="colorScale" priority="2">
      <colorScale>
        <cfvo type="num" val="50"/>
        <cfvo type="num" val="75"/>
        <cfvo type="num" val="100"/>
        <color rgb="FFFFC7CE"/>
        <color rgb="FFFFEB9C"/>
        <color rgb="FFC6EFCE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11"/>
    <col collapsed="false" customWidth="true" hidden="false" outlineLevel="0" max="3" min="3" style="0" width="30"/>
    <col collapsed="false" customWidth="true" hidden="false" outlineLevel="0" max="4" min="4" style="0" width="45"/>
    <col collapsed="false" customWidth="true" hidden="false" outlineLevel="0" max="5" min="5" style="0" width="60"/>
    <col collapsed="false" customWidth="true" hidden="false" outlineLevel="0" max="6" min="6" style="0" width="20"/>
    <col collapsed="false" customWidth="true" hidden="false" outlineLevel="0" max="7" min="7" style="0" width="60"/>
  </cols>
  <sheetData>
    <row r="1" customFormat="false" ht="19.7" hidden="false" customHeight="false" outlineLevel="0" collapsed="false">
      <c r="A1" s="1" t="s">
        <v>381</v>
      </c>
      <c r="B1" s="1"/>
      <c r="C1" s="1"/>
      <c r="D1" s="1"/>
      <c r="E1" s="1"/>
      <c r="F1" s="1"/>
      <c r="G1" s="1"/>
    </row>
    <row r="3" customFormat="false" ht="26.85" hidden="false" customHeight="false" outlineLevel="0" collapsed="false">
      <c r="A3" s="7" t="s">
        <v>93</v>
      </c>
      <c r="B3" s="7" t="s">
        <v>382</v>
      </c>
      <c r="C3" s="7" t="s">
        <v>383</v>
      </c>
      <c r="D3" s="7" t="s">
        <v>384</v>
      </c>
      <c r="E3" s="7" t="s">
        <v>385</v>
      </c>
      <c r="F3" s="7" t="s">
        <v>386</v>
      </c>
      <c r="G3" s="7" t="s">
        <v>387</v>
      </c>
    </row>
    <row r="4" customFormat="false" ht="35.05" hidden="false" customHeight="false" outlineLevel="0" collapsed="false">
      <c r="A4" s="8" t="s">
        <v>103</v>
      </c>
      <c r="B4" s="8" t="s">
        <v>388</v>
      </c>
      <c r="C4" s="8" t="s">
        <v>389</v>
      </c>
      <c r="D4" s="8" t="s">
        <v>390</v>
      </c>
      <c r="E4" s="8" t="s">
        <v>391</v>
      </c>
      <c r="F4" s="9" t="n">
        <v>400000</v>
      </c>
      <c r="G4" s="8" t="s">
        <v>392</v>
      </c>
    </row>
    <row r="5" customFormat="false" ht="35.05" hidden="false" customHeight="false" outlineLevel="0" collapsed="false">
      <c r="A5" s="8" t="s">
        <v>136</v>
      </c>
      <c r="B5" s="8" t="s">
        <v>393</v>
      </c>
      <c r="C5" s="8" t="s">
        <v>394</v>
      </c>
      <c r="D5" s="8" t="s">
        <v>395</v>
      </c>
      <c r="E5" s="8" t="s">
        <v>396</v>
      </c>
      <c r="F5" s="9" t="n">
        <v>700000</v>
      </c>
      <c r="G5" s="8" t="s">
        <v>397</v>
      </c>
    </row>
    <row r="6" customFormat="false" ht="23.85" hidden="false" customHeight="false" outlineLevel="0" collapsed="false">
      <c r="A6" s="8" t="s">
        <v>198</v>
      </c>
      <c r="B6" s="8" t="s">
        <v>398</v>
      </c>
      <c r="C6" s="8" t="s">
        <v>399</v>
      </c>
      <c r="D6" s="8" t="s">
        <v>400</v>
      </c>
      <c r="E6" s="8" t="s">
        <v>401</v>
      </c>
      <c r="F6" s="9" t="n">
        <v>900000</v>
      </c>
      <c r="G6" s="8" t="s">
        <v>402</v>
      </c>
    </row>
    <row r="7" customFormat="false" ht="23.85" hidden="false" customHeight="false" outlineLevel="0" collapsed="false">
      <c r="A7" s="8" t="s">
        <v>403</v>
      </c>
      <c r="B7" s="8" t="s">
        <v>404</v>
      </c>
      <c r="C7" s="8" t="s">
        <v>405</v>
      </c>
      <c r="D7" s="8" t="s">
        <v>406</v>
      </c>
      <c r="E7" s="8" t="s">
        <v>407</v>
      </c>
      <c r="F7" s="9" t="n">
        <v>1000000</v>
      </c>
      <c r="G7" s="8" t="s">
        <v>408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0"/>
    <col collapsed="false" customWidth="true" hidden="false" outlineLevel="0" max="3" min="3" style="0" width="30"/>
    <col collapsed="false" customWidth="true" hidden="false" outlineLevel="0" max="4" min="4" style="0" width="22"/>
    <col collapsed="false" customWidth="true" hidden="false" outlineLevel="0" max="5" min="5" style="0" width="45"/>
    <col collapsed="false" customWidth="true" hidden="false" outlineLevel="0" max="6" min="6" style="0" width="55"/>
  </cols>
  <sheetData>
    <row r="1" customFormat="false" ht="19.7" hidden="false" customHeight="false" outlineLevel="0" collapsed="false">
      <c r="A1" s="1" t="s">
        <v>409</v>
      </c>
      <c r="B1" s="1"/>
      <c r="C1" s="1"/>
      <c r="D1" s="1"/>
      <c r="E1" s="1"/>
      <c r="F1" s="1"/>
    </row>
    <row r="3" customFormat="false" ht="26.85" hidden="false" customHeight="false" outlineLevel="0" collapsed="false">
      <c r="A3" s="7" t="s">
        <v>49</v>
      </c>
      <c r="B3" s="7" t="s">
        <v>410</v>
      </c>
      <c r="C3" s="7" t="s">
        <v>411</v>
      </c>
      <c r="D3" s="7" t="s">
        <v>412</v>
      </c>
      <c r="E3" s="7" t="s">
        <v>413</v>
      </c>
      <c r="F3" s="7" t="s">
        <v>414</v>
      </c>
    </row>
    <row r="4" customFormat="false" ht="23.85" hidden="false" customHeight="false" outlineLevel="0" collapsed="false">
      <c r="A4" s="8" t="s">
        <v>57</v>
      </c>
      <c r="B4" s="8" t="s">
        <v>415</v>
      </c>
      <c r="C4" s="8" t="s">
        <v>416</v>
      </c>
      <c r="D4" s="8" t="s">
        <v>417</v>
      </c>
      <c r="E4" s="8" t="s">
        <v>418</v>
      </c>
      <c r="F4" s="8" t="s">
        <v>419</v>
      </c>
    </row>
    <row r="5" customFormat="false" ht="15" hidden="false" customHeight="false" outlineLevel="0" collapsed="false">
      <c r="A5" s="8" t="s">
        <v>57</v>
      </c>
      <c r="B5" s="8" t="s">
        <v>420</v>
      </c>
      <c r="C5" s="8" t="s">
        <v>421</v>
      </c>
      <c r="D5" s="8" t="s">
        <v>422</v>
      </c>
      <c r="E5" s="8" t="s">
        <v>423</v>
      </c>
      <c r="F5" s="8" t="s">
        <v>424</v>
      </c>
    </row>
    <row r="6" customFormat="false" ht="15" hidden="false" customHeight="false" outlineLevel="0" collapsed="false">
      <c r="A6" s="8" t="s">
        <v>57</v>
      </c>
      <c r="B6" s="8" t="s">
        <v>425</v>
      </c>
      <c r="C6" s="8" t="s">
        <v>426</v>
      </c>
      <c r="D6" s="8" t="s">
        <v>427</v>
      </c>
      <c r="E6" s="8" t="s">
        <v>428</v>
      </c>
      <c r="F6" s="8" t="s">
        <v>429</v>
      </c>
    </row>
    <row r="7" customFormat="false" ht="15" hidden="false" customHeight="false" outlineLevel="0" collapsed="false">
      <c r="A7" s="8" t="s">
        <v>57</v>
      </c>
      <c r="B7" s="8" t="s">
        <v>430</v>
      </c>
      <c r="C7" s="8" t="s">
        <v>431</v>
      </c>
      <c r="D7" s="8" t="s">
        <v>422</v>
      </c>
      <c r="E7" s="8" t="s">
        <v>432</v>
      </c>
      <c r="F7" s="8" t="s">
        <v>433</v>
      </c>
    </row>
    <row r="8" customFormat="false" ht="15" hidden="false" customHeight="false" outlineLevel="0" collapsed="false">
      <c r="A8" s="8" t="s">
        <v>62</v>
      </c>
      <c r="B8" s="8" t="s">
        <v>434</v>
      </c>
      <c r="C8" s="8" t="s">
        <v>435</v>
      </c>
      <c r="D8" s="8" t="s">
        <v>436</v>
      </c>
      <c r="E8" s="8" t="s">
        <v>437</v>
      </c>
      <c r="F8" s="8" t="s">
        <v>438</v>
      </c>
    </row>
    <row r="9" customFormat="false" ht="15" hidden="false" customHeight="false" outlineLevel="0" collapsed="false">
      <c r="A9" s="8" t="s">
        <v>62</v>
      </c>
      <c r="B9" s="8" t="s">
        <v>439</v>
      </c>
      <c r="C9" s="8" t="s">
        <v>440</v>
      </c>
      <c r="D9" s="8" t="s">
        <v>422</v>
      </c>
      <c r="E9" s="8" t="s">
        <v>441</v>
      </c>
      <c r="F9" s="8" t="s">
        <v>442</v>
      </c>
    </row>
    <row r="10" customFormat="false" ht="15" hidden="false" customHeight="false" outlineLevel="0" collapsed="false">
      <c r="A10" s="8" t="s">
        <v>62</v>
      </c>
      <c r="B10" s="8" t="s">
        <v>443</v>
      </c>
      <c r="C10" s="8" t="s">
        <v>444</v>
      </c>
      <c r="D10" s="8" t="s">
        <v>422</v>
      </c>
      <c r="E10" s="8" t="s">
        <v>445</v>
      </c>
      <c r="F10" s="8" t="s">
        <v>446</v>
      </c>
    </row>
    <row r="11" customFormat="false" ht="15" hidden="false" customHeight="false" outlineLevel="0" collapsed="false">
      <c r="A11" s="8" t="s">
        <v>60</v>
      </c>
      <c r="B11" s="8" t="s">
        <v>447</v>
      </c>
      <c r="C11" s="8" t="s">
        <v>448</v>
      </c>
      <c r="D11" s="8" t="s">
        <v>449</v>
      </c>
      <c r="E11" s="8" t="s">
        <v>450</v>
      </c>
      <c r="F11" s="8" t="s">
        <v>451</v>
      </c>
    </row>
    <row r="12" customFormat="false" ht="15" hidden="false" customHeight="false" outlineLevel="0" collapsed="false">
      <c r="A12" s="8" t="s">
        <v>60</v>
      </c>
      <c r="B12" s="8" t="s">
        <v>452</v>
      </c>
      <c r="C12" s="8" t="s">
        <v>453</v>
      </c>
      <c r="D12" s="8" t="s">
        <v>454</v>
      </c>
      <c r="E12" s="8" t="s">
        <v>455</v>
      </c>
      <c r="F12" s="8" t="s">
        <v>456</v>
      </c>
    </row>
    <row r="13" customFormat="false" ht="15" hidden="false" customHeight="false" outlineLevel="0" collapsed="false">
      <c r="A13" s="8" t="s">
        <v>60</v>
      </c>
      <c r="B13" s="8" t="s">
        <v>457</v>
      </c>
      <c r="C13" s="8" t="s">
        <v>458</v>
      </c>
      <c r="D13" s="8" t="s">
        <v>459</v>
      </c>
      <c r="E13" s="8" t="s">
        <v>460</v>
      </c>
      <c r="F13" s="8" t="s">
        <v>461</v>
      </c>
    </row>
    <row r="14" customFormat="false" ht="15" hidden="false" customHeight="false" outlineLevel="0" collapsed="false">
      <c r="A14" s="8" t="s">
        <v>60</v>
      </c>
      <c r="B14" s="8" t="s">
        <v>462</v>
      </c>
      <c r="C14" s="8" t="s">
        <v>463</v>
      </c>
      <c r="D14" s="8" t="s">
        <v>459</v>
      </c>
      <c r="E14" s="8" t="s">
        <v>464</v>
      </c>
      <c r="F14" s="8" t="s">
        <v>465</v>
      </c>
    </row>
    <row r="15" customFormat="false" ht="15" hidden="false" customHeight="false" outlineLevel="0" collapsed="false">
      <c r="A15" s="8" t="s">
        <v>64</v>
      </c>
      <c r="B15" s="8" t="s">
        <v>466</v>
      </c>
      <c r="C15" s="8" t="s">
        <v>467</v>
      </c>
      <c r="D15" s="8" t="s">
        <v>468</v>
      </c>
      <c r="E15" s="8" t="s">
        <v>455</v>
      </c>
      <c r="F15" s="8" t="s">
        <v>469</v>
      </c>
    </row>
    <row r="16" customFormat="false" ht="15" hidden="false" customHeight="false" outlineLevel="0" collapsed="false">
      <c r="A16" s="8" t="s">
        <v>64</v>
      </c>
      <c r="B16" s="8" t="s">
        <v>470</v>
      </c>
      <c r="C16" s="8" t="s">
        <v>471</v>
      </c>
      <c r="D16" s="8" t="s">
        <v>459</v>
      </c>
      <c r="E16" s="8" t="s">
        <v>472</v>
      </c>
      <c r="F16" s="8" t="s">
        <v>473</v>
      </c>
    </row>
    <row r="17" customFormat="false" ht="15" hidden="false" customHeight="false" outlineLevel="0" collapsed="false">
      <c r="A17" s="8" t="s">
        <v>67</v>
      </c>
      <c r="B17" s="8" t="s">
        <v>474</v>
      </c>
      <c r="C17" s="8" t="s">
        <v>475</v>
      </c>
      <c r="D17" s="8" t="s">
        <v>476</v>
      </c>
      <c r="E17" s="8" t="s">
        <v>477</v>
      </c>
      <c r="F17" s="8" t="s">
        <v>478</v>
      </c>
    </row>
    <row r="18" customFormat="false" ht="15" hidden="false" customHeight="false" outlineLevel="0" collapsed="false">
      <c r="A18" s="8" t="s">
        <v>67</v>
      </c>
      <c r="B18" s="8" t="s">
        <v>479</v>
      </c>
      <c r="C18" s="8" t="s">
        <v>480</v>
      </c>
      <c r="D18" s="8" t="s">
        <v>459</v>
      </c>
      <c r="E18" s="8" t="s">
        <v>481</v>
      </c>
      <c r="F18" s="8" t="s">
        <v>482</v>
      </c>
    </row>
    <row r="19" customFormat="false" ht="15" hidden="false" customHeight="false" outlineLevel="0" collapsed="false">
      <c r="A19" s="8" t="s">
        <v>69</v>
      </c>
      <c r="B19" s="8" t="s">
        <v>483</v>
      </c>
      <c r="C19" s="8" t="s">
        <v>484</v>
      </c>
      <c r="D19" s="8" t="s">
        <v>485</v>
      </c>
      <c r="E19" s="8" t="s">
        <v>477</v>
      </c>
      <c r="F19" s="8" t="s">
        <v>486</v>
      </c>
    </row>
    <row r="20" customFormat="false" ht="15" hidden="false" customHeight="false" outlineLevel="0" collapsed="false">
      <c r="A20" s="8" t="s">
        <v>69</v>
      </c>
      <c r="B20" s="8" t="s">
        <v>487</v>
      </c>
      <c r="C20" s="8" t="s">
        <v>488</v>
      </c>
      <c r="D20" s="8" t="s">
        <v>422</v>
      </c>
      <c r="E20" s="8" t="s">
        <v>489</v>
      </c>
      <c r="F20" s="8"/>
    </row>
    <row r="21" customFormat="false" ht="15" hidden="false" customHeight="false" outlineLevel="0" collapsed="false">
      <c r="A21" s="8" t="s">
        <v>71</v>
      </c>
      <c r="B21" s="8" t="s">
        <v>490</v>
      </c>
      <c r="C21" s="8" t="s">
        <v>491</v>
      </c>
      <c r="D21" s="8" t="s">
        <v>492</v>
      </c>
      <c r="E21" s="8" t="s">
        <v>493</v>
      </c>
      <c r="F21" s="8" t="s">
        <v>494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55"/>
    <col collapsed="false" customWidth="true" hidden="false" outlineLevel="0" max="3" min="3" style="0" width="80"/>
    <col collapsed="false" customWidth="true" hidden="false" outlineLevel="0" max="4" min="4" style="0" width="18"/>
  </cols>
  <sheetData>
    <row r="1" customFormat="false" ht="19.7" hidden="false" customHeight="false" outlineLevel="0" collapsed="false">
      <c r="A1" s="1" t="s">
        <v>495</v>
      </c>
      <c r="B1" s="1"/>
      <c r="C1" s="1"/>
      <c r="D1" s="1"/>
    </row>
    <row r="3" customFormat="false" ht="15" hidden="false" customHeight="false" outlineLevel="0" collapsed="false">
      <c r="A3" s="7" t="s">
        <v>496</v>
      </c>
      <c r="B3" s="7" t="s">
        <v>497</v>
      </c>
      <c r="C3" s="7" t="s">
        <v>498</v>
      </c>
      <c r="D3" s="7" t="s">
        <v>499</v>
      </c>
    </row>
    <row r="4" customFormat="false" ht="15" hidden="false" customHeight="false" outlineLevel="0" collapsed="false">
      <c r="A4" s="8" t="s">
        <v>500</v>
      </c>
      <c r="B4" s="8" t="s">
        <v>501</v>
      </c>
      <c r="C4" s="8" t="s">
        <v>502</v>
      </c>
      <c r="D4" s="8" t="s">
        <v>503</v>
      </c>
    </row>
    <row r="5" customFormat="false" ht="15" hidden="false" customHeight="false" outlineLevel="0" collapsed="false">
      <c r="A5" s="8" t="s">
        <v>504</v>
      </c>
      <c r="B5" s="8" t="s">
        <v>505</v>
      </c>
      <c r="C5" s="8" t="s">
        <v>506</v>
      </c>
      <c r="D5" s="8" t="s">
        <v>507</v>
      </c>
    </row>
    <row r="6" customFormat="false" ht="23.85" hidden="false" customHeight="false" outlineLevel="0" collapsed="false">
      <c r="A6" s="8" t="s">
        <v>508</v>
      </c>
      <c r="B6" s="8" t="s">
        <v>509</v>
      </c>
      <c r="C6" s="8" t="s">
        <v>510</v>
      </c>
      <c r="D6" s="8" t="s">
        <v>511</v>
      </c>
    </row>
    <row r="7" customFormat="false" ht="15" hidden="false" customHeight="false" outlineLevel="0" collapsed="false">
      <c r="A7" s="8" t="s">
        <v>512</v>
      </c>
      <c r="B7" s="8" t="s">
        <v>513</v>
      </c>
      <c r="C7" s="8" t="s">
        <v>514</v>
      </c>
      <c r="D7" s="8" t="s">
        <v>515</v>
      </c>
    </row>
    <row r="8" customFormat="false" ht="23.85" hidden="false" customHeight="false" outlineLevel="0" collapsed="false">
      <c r="A8" s="8" t="s">
        <v>516</v>
      </c>
      <c r="B8" s="8" t="s">
        <v>517</v>
      </c>
      <c r="C8" s="8" t="s">
        <v>518</v>
      </c>
      <c r="D8" s="8" t="s">
        <v>519</v>
      </c>
    </row>
    <row r="9" customFormat="false" ht="15" hidden="false" customHeight="false" outlineLevel="0" collapsed="false">
      <c r="A9" s="8" t="s">
        <v>520</v>
      </c>
      <c r="B9" s="8" t="s">
        <v>521</v>
      </c>
      <c r="C9" s="8" t="s">
        <v>522</v>
      </c>
      <c r="D9" s="8" t="s">
        <v>523</v>
      </c>
    </row>
    <row r="10" customFormat="false" ht="15" hidden="false" customHeight="false" outlineLevel="0" collapsed="false">
      <c r="A10" s="8" t="s">
        <v>524</v>
      </c>
      <c r="B10" s="8" t="s">
        <v>525</v>
      </c>
      <c r="C10" s="8" t="s">
        <v>526</v>
      </c>
      <c r="D10" s="8" t="s">
        <v>527</v>
      </c>
    </row>
    <row r="11" customFormat="false" ht="15" hidden="false" customHeight="false" outlineLevel="0" collapsed="false">
      <c r="A11" s="8" t="s">
        <v>528</v>
      </c>
      <c r="B11" s="8" t="s">
        <v>529</v>
      </c>
      <c r="C11" s="8" t="s">
        <v>530</v>
      </c>
      <c r="D11" s="8" t="s">
        <v>531</v>
      </c>
    </row>
    <row r="12" customFormat="false" ht="15" hidden="false" customHeight="false" outlineLevel="0" collapsed="false">
      <c r="A12" s="8" t="s">
        <v>532</v>
      </c>
      <c r="B12" s="8" t="s">
        <v>533</v>
      </c>
      <c r="C12" s="8" t="s">
        <v>534</v>
      </c>
      <c r="D12" s="8" t="s">
        <v>535</v>
      </c>
    </row>
    <row r="13" customFormat="false" ht="15" hidden="false" customHeight="false" outlineLevel="0" collapsed="false">
      <c r="A13" s="8" t="s">
        <v>536</v>
      </c>
      <c r="B13" s="8" t="s">
        <v>537</v>
      </c>
      <c r="C13" s="8" t="s">
        <v>538</v>
      </c>
      <c r="D13" s="8" t="s">
        <v>511</v>
      </c>
    </row>
    <row r="14" customFormat="false" ht="15" hidden="false" customHeight="false" outlineLevel="0" collapsed="false">
      <c r="A14" s="8" t="s">
        <v>539</v>
      </c>
      <c r="B14" s="8" t="s">
        <v>540</v>
      </c>
      <c r="C14" s="8" t="s">
        <v>541</v>
      </c>
      <c r="D14" s="8" t="s">
        <v>542</v>
      </c>
    </row>
    <row r="15" customFormat="false" ht="15" hidden="false" customHeight="false" outlineLevel="0" collapsed="false">
      <c r="A15" s="8" t="s">
        <v>543</v>
      </c>
      <c r="B15" s="8" t="s">
        <v>544</v>
      </c>
      <c r="C15" s="8" t="s">
        <v>545</v>
      </c>
      <c r="D15" s="8" t="s">
        <v>546</v>
      </c>
    </row>
    <row r="16" customFormat="false" ht="23.85" hidden="false" customHeight="false" outlineLevel="0" collapsed="false">
      <c r="A16" s="8" t="s">
        <v>547</v>
      </c>
      <c r="B16" s="8" t="s">
        <v>548</v>
      </c>
      <c r="C16" s="8" t="s">
        <v>549</v>
      </c>
      <c r="D16" s="8" t="s">
        <v>550</v>
      </c>
    </row>
    <row r="17" customFormat="false" ht="15" hidden="false" customHeight="false" outlineLevel="0" collapsed="false">
      <c r="A17" s="8" t="s">
        <v>551</v>
      </c>
      <c r="B17" s="8" t="s">
        <v>552</v>
      </c>
      <c r="C17" s="8" t="s">
        <v>553</v>
      </c>
      <c r="D17" s="8" t="s">
        <v>554</v>
      </c>
    </row>
    <row r="18" customFormat="false" ht="15" hidden="false" customHeight="false" outlineLevel="0" collapsed="false">
      <c r="A18" s="8" t="s">
        <v>555</v>
      </c>
      <c r="B18" s="8" t="s">
        <v>556</v>
      </c>
      <c r="C18" s="8" t="s">
        <v>557</v>
      </c>
      <c r="D18" s="8" t="s">
        <v>511</v>
      </c>
    </row>
    <row r="19" customFormat="false" ht="15" hidden="false" customHeight="false" outlineLevel="0" collapsed="false">
      <c r="A19" s="8" t="s">
        <v>558</v>
      </c>
      <c r="B19" s="8" t="s">
        <v>559</v>
      </c>
      <c r="C19" s="8" t="s">
        <v>560</v>
      </c>
      <c r="D19" s="8" t="s">
        <v>511</v>
      </c>
    </row>
    <row r="20" customFormat="false" ht="23.85" hidden="false" customHeight="false" outlineLevel="0" collapsed="false">
      <c r="A20" s="8" t="s">
        <v>561</v>
      </c>
      <c r="B20" s="8" t="s">
        <v>562</v>
      </c>
      <c r="C20" s="8" t="s">
        <v>563</v>
      </c>
      <c r="D20" s="8" t="s">
        <v>511</v>
      </c>
    </row>
    <row r="21" customFormat="false" ht="15" hidden="false" customHeight="false" outlineLevel="0" collapsed="false">
      <c r="A21" s="8" t="s">
        <v>564</v>
      </c>
      <c r="B21" s="8" t="s">
        <v>565</v>
      </c>
      <c r="C21" s="8" t="s">
        <v>566</v>
      </c>
      <c r="D21" s="8" t="s">
        <v>567</v>
      </c>
    </row>
    <row r="22" customFormat="false" ht="15" hidden="false" customHeight="false" outlineLevel="0" collapsed="false">
      <c r="A22" s="8" t="s">
        <v>568</v>
      </c>
      <c r="B22" s="8" t="s">
        <v>569</v>
      </c>
      <c r="C22" s="8" t="s">
        <v>570</v>
      </c>
      <c r="D22" s="8" t="s">
        <v>511</v>
      </c>
    </row>
    <row r="23" customFormat="false" ht="15" hidden="false" customHeight="false" outlineLevel="0" collapsed="false">
      <c r="A23" s="8" t="s">
        <v>571</v>
      </c>
      <c r="B23" s="8" t="s">
        <v>572</v>
      </c>
      <c r="C23" s="8" t="s">
        <v>573</v>
      </c>
      <c r="D23" s="8" t="s">
        <v>511</v>
      </c>
    </row>
    <row r="24" customFormat="false" ht="23.85" hidden="false" customHeight="false" outlineLevel="0" collapsed="false">
      <c r="A24" s="8" t="s">
        <v>574</v>
      </c>
      <c r="B24" s="8" t="s">
        <v>575</v>
      </c>
      <c r="C24" s="8" t="s">
        <v>576</v>
      </c>
      <c r="D24" s="8" t="s">
        <v>577</v>
      </c>
    </row>
    <row r="25" customFormat="false" ht="15" hidden="false" customHeight="false" outlineLevel="0" collapsed="false">
      <c r="A25" s="8" t="s">
        <v>578</v>
      </c>
      <c r="B25" s="8" t="s">
        <v>579</v>
      </c>
      <c r="C25" s="8" t="s">
        <v>580</v>
      </c>
      <c r="D25" s="8" t="s">
        <v>550</v>
      </c>
    </row>
    <row r="26" customFormat="false" ht="15" hidden="false" customHeight="false" outlineLevel="0" collapsed="false">
      <c r="A26" s="8" t="s">
        <v>581</v>
      </c>
      <c r="B26" s="8" t="s">
        <v>582</v>
      </c>
      <c r="C26" s="8" t="s">
        <v>583</v>
      </c>
      <c r="D26" s="8" t="s">
        <v>584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2026-04-22T18:46:48Z</dcterms:created>
  <dc:creator>openpyxl</dc:creator>
  <dc:description/>
  <dc:language>en-US</dc:language>
  <cp:lastModifiedBy/>
  <dcterms:modified xsi:type="dcterms:W3CDTF">2026-04-22T18:46:48Z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